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firstSheet="2" activeTab="2"/>
  </bookViews>
  <sheets>
    <sheet name="мясо, рыба, колбасные изделия" sheetId="1" r:id="rId1"/>
    <sheet name="молочные продукты" sheetId="2" r:id="rId2"/>
    <sheet name="обоснование" sheetId="3" r:id="rId3"/>
  </sheets>
  <definedNames>
    <definedName name="_xlnm.Print_Area" localSheetId="1">'молочные продукты'!$A$1:$R$61</definedName>
    <definedName name="_xlnm.Print_Area" localSheetId="2">'обоснование'!$A$1:$F$54</definedName>
  </definedNames>
  <calcPr fullCalcOnLoad="1"/>
</workbook>
</file>

<file path=xl/sharedStrings.xml><?xml version="1.0" encoding="utf-8"?>
<sst xmlns="http://schemas.openxmlformats.org/spreadsheetml/2006/main" count="244" uniqueCount="105">
  <si>
    <t>Категории</t>
  </si>
  <si>
    <t>Цены/ поставщики</t>
  </si>
  <si>
    <t>Средняя цена</t>
  </si>
  <si>
    <t>Мясо говядины замороженное 1 категории (полутуши не менее 90 кг),   в    разрубе, с массовой  долей жировой и  соединительной ткани  не более 20 %,   в соответствии с ГОСТ  или  ТУ производителя</t>
  </si>
  <si>
    <t xml:space="preserve">Кол-во ед. товара  </t>
  </si>
  <si>
    <t>Цена за ед. товара.</t>
  </si>
  <si>
    <t>-</t>
  </si>
  <si>
    <t>Итого</t>
  </si>
  <si>
    <t>ООО « Уралтон», г. Екатеринбург</t>
  </si>
  <si>
    <t>ООО « Прод -Мир»,  г. Екатеринбург</t>
  </si>
  <si>
    <t>Цена за ед. товара</t>
  </si>
  <si>
    <t>Печень говяжья замороженная,  в соответствии с ОСТ или  ТУ производителя</t>
  </si>
  <si>
    <t>Минтай мороженый, потрошеный, обезглавленный, ГОСТ 1168 - 86</t>
  </si>
  <si>
    <t>Горбуша или  кета  мороженая, потрошеная, с головой, ГОСТ 1168 - 86</t>
  </si>
  <si>
    <t>Колхоз им.  В.И.  ЛЕНИНА,</t>
  </si>
  <si>
    <t>Колбаса вареная без жира,  высший сорт,  ГОСТ 23670-79 или ТУ производителя</t>
  </si>
  <si>
    <t>Сургутский МПК,  г. Сургут</t>
  </si>
  <si>
    <t xml:space="preserve">Сосиски говяжьи без жира,   высший сорт,  ГОСТ  23670-79 или ТУ производителя         </t>
  </si>
  <si>
    <t>ИТОГО товары</t>
  </si>
  <si>
    <t>Стоимость доставки</t>
  </si>
  <si>
    <t>Даты сбора данных</t>
  </si>
  <si>
    <t>Срок действия цен</t>
  </si>
  <si>
    <t>Номер поставщика, указанный в таблице</t>
  </si>
  <si>
    <t>Наименование поставщика</t>
  </si>
  <si>
    <t>Контактная информация</t>
  </si>
  <si>
    <t>(Тел./факс, адрес электронной почты  или адрес) или наименование источника информации</t>
  </si>
  <si>
    <t>1.</t>
  </si>
  <si>
    <t>ООО « Сов-Оптторг-Продукт»</t>
  </si>
  <si>
    <t>Телефон 8 (34675)  6-00- 90</t>
  </si>
  <si>
    <t>2.</t>
  </si>
  <si>
    <t>3.</t>
  </si>
  <si>
    <t>ИП Меретуков М.Ю.</t>
  </si>
  <si>
    <t>Телефон 8 (34675)  7-56-51</t>
  </si>
  <si>
    <t>Наименованиетовара, тех.  Характеристики</t>
  </si>
  <si>
    <t>Модель,производитель</t>
  </si>
  <si>
    <t>Модель, производитель</t>
  </si>
  <si>
    <t>Наименование товара, тех.  Характеристики</t>
  </si>
  <si>
    <t>ИТОГО с доставкой</t>
  </si>
  <si>
    <t>Контактная информация (Тел./факс, адрес электронной почты  или адрес) или наименование источника информации</t>
  </si>
  <si>
    <t>Таблица расчета начальной (максимальной) цены контракта на поставку стандартных товаров без дополнительной комплектации и сопутствующих услуг, работ</t>
  </si>
  <si>
    <t>Начальная  цена</t>
  </si>
  <si>
    <t>Молоко коровье сухое, весовое, в мешках  по 25 кг,  с массовой  долей жира  не менее 25%, без растительных добавок, ГОСТ 4495 - 87</t>
  </si>
  <si>
    <t xml:space="preserve">Кол-во ед. товара </t>
  </si>
  <si>
    <t xml:space="preserve">Молоко сгущенное без сахара (концентрированное) с массовой  долей жира не менее 6,8%, без растительных добавок,  320 гр., ГОСТ 1923 - 78 </t>
  </si>
  <si>
    <t>Филиал ООО « Юнимилк», Тюменская обл.</t>
  </si>
  <si>
    <t>Молоко сгущенное с сахаром, с массовой  долей жира не менее 8,5%,  без растительных добавок,  380-400 гр., ГОСТ 2903 - 78</t>
  </si>
  <si>
    <t>Сыр – сычужный, твердый, содержание жира не менее 45 % (типа голландского)</t>
  </si>
  <si>
    <t>Масло -  коровье, сладко- сливочное, несоленое, натуральное, высший сорт, с массовой  долей жира не менее 72,5%,  весовое по 20 кг, ГОСТ 37-91</t>
  </si>
  <si>
    <t>ООО «Березовский молокозавод», Свердловская обл.</t>
  </si>
  <si>
    <t>Телефон 8 (34675)   6-00- 90</t>
  </si>
  <si>
    <t>ИП Завацкая  И.Р.</t>
  </si>
  <si>
    <t>Телефон 8 (34675)   6-70-44</t>
  </si>
  <si>
    <t>Телефон 8 (34675)   7-60-23</t>
  </si>
  <si>
    <t>Продукты питания  (молочные продукты)</t>
  </si>
  <si>
    <t>Начальная   цена</t>
  </si>
  <si>
    <t>Способ размещения заказа:  совместный открытый аукцион</t>
  </si>
  <si>
    <t>Телефон 8 (34675)  7-60-23</t>
  </si>
  <si>
    <t>Ф.И.О.  руководителя                           Бобровская Н.И.                      Подпись ______________________</t>
  </si>
  <si>
    <t xml:space="preserve"> Мясо говядины замороженное жилованное:  полуфабрикат  мясной, натуральный, крупнокусковой,  бескостный, высшая категория, без стабилизаторов и красителей ГОСТ 10-02-0104-86, допускается  ГОСТ или ТУ производителя</t>
  </si>
  <si>
    <t>Свердловский МК, г. Екатеринбург</t>
  </si>
  <si>
    <t>ООО « СЭВКО»,  г. Екатеринбург</t>
  </si>
  <si>
    <t xml:space="preserve">ВАМИН, ОАО « Алексеевский МЗ", Татарстан </t>
  </si>
  <si>
    <t>Татарстан</t>
  </si>
  <si>
    <t>ООО" Слуцкий сыродельный комбинат " Белоруссия</t>
  </si>
  <si>
    <t>ИП  Ходжаев Д.А..</t>
  </si>
  <si>
    <t>ОАО « УВА-Молоко», Россия</t>
  </si>
  <si>
    <t>ИП Ходжаев Д.А.</t>
  </si>
  <si>
    <t>Продукты питания (мясо, рыба, колбасные изделия)</t>
  </si>
  <si>
    <t>Ф.И.О.  руководителя                          Бобровская Н.И.         Подпись _____________________</t>
  </si>
  <si>
    <t>ТД "Курганский", г. Екатеринбург</t>
  </si>
  <si>
    <t xml:space="preserve">ЗАО" Алексеевский МК", Белгородская обл. </t>
  </si>
  <si>
    <r>
      <t xml:space="preserve">Примечание: Лимит финансирования –  </t>
    </r>
    <r>
      <rPr>
        <sz val="11"/>
        <color indexed="10"/>
        <rFont val="Calibri"/>
        <family val="0"/>
      </rPr>
      <t>6 649 000</t>
    </r>
    <r>
      <rPr>
        <sz val="11"/>
        <color theme="1"/>
        <rFont val="Calibri"/>
        <family val="2"/>
      </rPr>
      <t xml:space="preserve">   рублей.</t>
    </r>
  </si>
  <si>
    <r>
      <t xml:space="preserve">Примечание: Лимит финансирования – </t>
    </r>
    <r>
      <rPr>
        <sz val="12"/>
        <color indexed="10"/>
        <rFont val="Times New Roman"/>
        <family val="1"/>
      </rPr>
      <t xml:space="preserve">1 630 000  </t>
    </r>
    <r>
      <rPr>
        <sz val="12"/>
        <color indexed="8"/>
        <rFont val="Times New Roman"/>
        <family val="1"/>
      </rPr>
      <t xml:space="preserve"> рублей.</t>
    </r>
  </si>
  <si>
    <t>До 15.02.2011</t>
  </si>
  <si>
    <t>ООО « Уралтон», г. Екатеринбург, ООО «Пинский МПК», Беларусь</t>
  </si>
  <si>
    <r>
      <t xml:space="preserve">Дата составления сводной  таблицы     </t>
    </r>
    <r>
      <rPr>
        <u val="single"/>
        <sz val="12"/>
        <color indexed="8"/>
        <rFont val="Times New Roman"/>
        <family val="1"/>
      </rPr>
      <t>21.02.2011 года</t>
    </r>
  </si>
  <si>
    <r>
      <t>Дата составления сводной  таблицы    21. 02.2011</t>
    </r>
    <r>
      <rPr>
        <u val="single"/>
        <sz val="12"/>
        <color indexed="8"/>
        <rFont val="Times New Roman"/>
        <family val="1"/>
      </rPr>
      <t xml:space="preserve"> года</t>
    </r>
  </si>
  <si>
    <t xml:space="preserve">ИТОГО </t>
  </si>
  <si>
    <t>ООО  «Свежий Ветер» г. Екатеринбург</t>
  </si>
  <si>
    <t>Поставка технических средств обучения</t>
  </si>
  <si>
    <t>Способ размещения заказа: запрос котировок</t>
  </si>
  <si>
    <t>Обоснование  начальной (максимальной) цены договора на поставку стандартных товаров без дополнительной комплектации и сопутствующих услуг, работ</t>
  </si>
  <si>
    <t>Ф.И.О.  руководителя                          О.Г. Коваленко                    Подпись ______________________</t>
  </si>
  <si>
    <t xml:space="preserve">Набор маятников разной и равной массы  Габаритные размеры в упаковке не более (дл.*шир.*выс.), , см 6*5*4
Вес, кг, не более…………………0,07
В комплект входят:
1. шарик металлический D13 мм  -  2 шт.,
2. шарик металлический D19 мм  -  1 шт.,
3. шарик пластмассовый D15 мм  -  1 шт.,
4. шарик пластмассовый D22 мм  -  1 шт.,
5. моток нити  -  1 шт.,
6. руководство по эксплуатации -  1 шт.
Моделирование маятников производится на металлическом штативе универсальном физическом. Каждый шарик имеет отверстие для закрепления нити.
</t>
  </si>
  <si>
    <t xml:space="preserve">Набор капилляров Габаритные размеры в упаковке не более (дл.*шир.*выс.), см. 17,5*15*4
Вес, кг, не более......................... 0,4
В комплект входят:
1. Набор капилляров на общем основании – 1 шт.,
2. Трубка капиллярная 1 мм  с пробкой - 1 шт. 
3. Трубка капиллярная 1,5 мм с пробкой - 1 шт. 
4. Трубка широкая с пробкой - 1 шт. 
5. Шприц – 1 шт.,
6. Руководство по эксплуатации – 1 шт.
Прибор представляет собой три трубки (две из которых капиллярные, с разным диаметром капиллярных каналов), смонтированные на общем основании (коллекторе) с подставкой.
</t>
  </si>
  <si>
    <t xml:space="preserve">Набор «Магнитное поле Земли»
 Катушку диаметром не менее 0.21 м, содержащую не менее 6 витков изолированного провода. В центре катушки на горизонтальной площадке расположена магнитная стрелка. Стрелка находится в корпусе, на котором имеется шкала для отсчета угла поворота. Корпус закреплен так, что линия 0-1800 шкалы совпадает с плоскостью катушки. Штатив прибора изготовлен из немагнитных материалов. Магнитное поле Земли значительно варьируется во времени и пространстве. На широте 50° магнитная индукция в среднем составляет 0,05 мТл, а на экваторе (широта 0°) — 0,031 мТл. Рекордное значение постоянного магнитного поля, достигнутое людьми — 36200 мТл. Тесла (русское обозначение: Тл) — единица измерения индукции магнитного поля в СИ, численно равная индукции такого однородного магнитного поля, в котором на 1 метр длины прямого проводника, перпендикулярного вектору магнитной индукции, с током силой 1 ампер действует сила 1 ньютон.
</t>
  </si>
  <si>
    <t xml:space="preserve">Таблица "Шкала электромагнитных излучений» Таблица содержит шкалы длин волн и частот электромагнитных излучений, примеры излучающих устройств и видов излучений. 
Формат не менее мм 1800х600;
Полноцветная печать не менее 1440 dpi с антибликовым покрытием и переменным размером капли (минимальный размер – не менее 6 пиколитров)
</t>
  </si>
  <si>
    <t xml:space="preserve">Набор приборов и принадлежностей для демонстрации свойств электромагнитных волн  В состав комплекта входят: 1. Блок СВЧ-генератора  Основными компонентами этого блока являются электронная схема о излучающим диодом Гана на выходе. Диод Гана генерирует электромагнитные колебания частотой 11+- 1,1 ГГц (гигагерц) и мощностью не более 10 мВт (милливатт). Эти колебания генерируются в металлизированном волноводе и излучаются рупорной антенной. Внутри этого блока смонтирован и модулятор (звуковой генератор), который и обеспечивает восприятие электромагнитного излучения СВЧ-генератора. На боковой стороне блока генератора смонтированы органы управления: 1 - включатель питания, 2 - сигнал (светодиод) включения прибора, 3 - переключатель вида звукового сигнала (дискретный, мелодичный, непрерывный), 4,5,6 - гнезда для прослушивания модулирующего сигнала с помощью телефонов. 
2. Блок приемника  по габаритным размерам и внешней конструкции практически совпадает с блоком СВЧ-генератора. Отличить его можно по той стороне блока, на которой смонтированы органы управления: 1 - включатель питания, 2 - сигнал (светодиод) включения прибора, 3 - линейка светодиодов (число светящихся диодов говорит об уровне принимаемого сигнала), 4 - регулятор уровня громкости принимаемого сигнала, 5 - включатель (выключатель) звукового сигнала, 6 - гнездо для включения диполь-приемника, 7 - гнездо для включения вольтметра (мультиметра) с пределом измерения до 10 В. . Диполь-приемник (высокочастотный диод) на стойке предназначен для обнаружения (приема) высокочастотных электромагнитных колебаний. Выводы этого диода соединены контактами гнезда, закрепленного в нижней части стойки. 
4. Три пластины-экрана из дюралюминия: две размерами не более 170х150х1,2 мм одна не более - 170х80х1,2 мм. 
5. Два бруска из дерева: один размерами не более 150х80х40 мм, другой не более 150х80х20 мм. 
6. Парафиновая равнобедренная призма размерами не более  125х125х45 мм. 
7. Два провода: один длиной не менее 1,2 м двойной с двухконтактными штепселями на концах, другой - длиной не менее 1,5 м с двухконтактным штепселем на одном конце и двумя зажимами типа "крокодил", на другом конце. 
8. Четыре призматические пластмассовые подставки для пластин-экранов. Все компоненты набора приборов размещены в укладках упаковочной коробки. 
</t>
  </si>
  <si>
    <t xml:space="preserve">Прибор по взаимодействию зарядов Габаритные размеры в упаковке не более (дл.*шир.*выс.), см. 14*10,5*8
Вес, кг, не более................... 0,2
Рабочая площадь пластины, не боле  см2................ 100
В комплект входят:
1. платформа – 1 шт.,
2. пластины – 2 шт.,
3. стеклянные палочки со стопорными кольцами («рельсы») – 2 шт.,
4. шарик – 1 шт.,
5. руководство по эксплуатации – 1 шт.
Прибор состоит из платформы на приборных ножках с токоподводящими контактами, двух съемных пластин из одностороннего фольгированного стелотекстолита, между которыми устанавливаются стеклянные «рельсы», и легкого пластмассового шарика, покрытого графитом. На пластины через разъемы-слоты и контакты подается постоянное высокое напряжение. Прибор устанавливают на демонстрационном столе, подключая его к источнику тока соединительными проводами с зажимами типа «крокодил».
Прибор используется совместно с генератором высокого напряжения (школьным) или другим источником высокого напряжения постоянного тока.
</t>
  </si>
  <si>
    <t xml:space="preserve">Набор демонстрационный "Геометрическая оптика" (расширенный комплект)
 Демонстрационный набор по геометрической оптике позволяет провести не менее 27 экспериментов. 
Список опытов по оптике: 
1 Прямолинейное распространение света
2 Образование тени и полутени 
3 Зеркальное и диффузное отражение света
4 Исследование зеркального отражения света 
5 Формирование понятия мнимого источника света 
6 Преломление света
7 Исследование закономерностей преломления света
8 Обратимость хода световых лучей
9 Прохождение света через плоскопараллельную пластину 
10 Полное внутреннее отражение
11 Иллюстрация принципа действия уголкового отражателя 
12 Принцип действия поворотной призмы 
13 Принцип действия оборотной призмы 
14 Световод
15 Ход лучей при считывании информации на cd и dvd -дисках
16 Прохождение света через треугольную призму
17 Введение понятия собирающей линзы 
18 Введение понятий фокуса, фокусного расстояния и оптической силы собирающей линзы 
19 Введение понятия фокальной плоскости тонкой линзы
20 Введение понятия оптическая сила линзы 
21 Иллюстрация понятий «рассеивающая линза», «фокус рассеивающей линзы»
22 Измерение фокусного расстояния и оптической силы 
23 Ход основных лучей, используемых при построении изображений в линзах
24 Типы действительных изображений в собирающей линзе 
25 Зависимость фокусного расстояния линзы от радиусов кривизны поверхностей 
26 Изменение фокусного расстояния линзы в воде 
27 Сложение оптических сил двух линз 
28 Иллюстрация оптической системы глаза 
29 Аккомодация глаза
30 Ход лучей в конденсоре проекционного аппарата 
31 Хроматическая аберрация 
В состав набора “Геометрическая оптика” (расширенный комплект) входят: источник света с галогеновой лампой (2 шт.), лазерный источник света, комплект цилиндрической оптики,  световод (пластиковый гибкий цилиндр с насадкой для закрепления на источнике), светофильтры, плоское зеркало,  диафрагмы с щелями, кювета, модель глаза.  
Набор сопровождается методическими указаниями. Система хранения набора включает в себя пластиковый лоток с прозрачной крышкой и ложементом.
</t>
  </si>
  <si>
    <t>620078, г. Екатеринбург, тел. (343) 361-55-13, коммерческое предложение от 30.10.2013г</t>
  </si>
  <si>
    <t>ООО  «Бизнес - партнер» г. Кострома</t>
  </si>
  <si>
    <t xml:space="preserve">620130. г. Екатеринбург, коммерческое предложение от 28.10.2013г, </t>
  </si>
  <si>
    <t>156000, г. Кострома,  коммерческое предложение от 30.10.2013г</t>
  </si>
  <si>
    <t>ООО «Урал г. Березовский</t>
  </si>
  <si>
    <t xml:space="preserve">Набор поляризационных оптических элементов Поляриза́тор представляет собой коробочку (устройство), предназначенное для получения полностью или частично поляризованного оптического излучения из излучения с произвольным состоянием поляризации. В соответствии с типом поляризации, получаемой с помощью поляризаторов, они должны делится на линейные и круговые. Линейные поляризаторы позволяют получать плоскополяризованный свет, круговые — свет, поляризованный по кругу.
Поляризационный светофильтр— устройство, состоящее из двух линейных поляризаторов и одной или нескольких фазовых пластинок между ними. Предназначен для изменения спектрального состава и энергии падающего на него оптического излучения. 
Пполяризационный фильтр изготавливают в виде двух стеклянных пластинок с находящейся между ними поляроидной плёнкой, обладающей линейным дихроизмом. Поляроидная плёнка представляет собой слой ацетилцеллюлозы, содержащий большое количество мелких кристаллов герапатита (иодистое соединение сернокислого хинина). 
 Поляризационный фильтр линейной поляризации. Содержит один поляризатор, поворачивающийся в оправе. 
Фильтр с круговой поляризацией. Помимо поляризатора, содержит так называемую «четвертьволновую пластинку», на выходе которой линейно-поляризованный свет приобретает круговую поляризацию. 
Составные цветные поляризационные фильтры. Они состоят из двух поляризующих фильтров, которые можно вращать, и между ними находится пластинка, поворачивающая плоскость поляризации света. Из-за того, что угол поворота зависит от длины волны, при каждом положении поляризаторов часть спектра проходит сквозь такую систему, а часть задерживается. Поворот же поляризаторов друг относительно друга приводит к изменению спектральной характеристики фильтра. Выпускаются, например, красно-зелёные фильтры Cokin Р170 Varicolor Red/Green или эквивалент и оранжево-голубой Cokin Р171 Varicolor Red/Blue или эквивалент.
Электронно-управляемые фильтры. В качестве второго поляризатора в конструкции составных фильтров используется жидкокристаллический элемент, это позволяет управлять свойствами фильтра непосредственно в процессе съёмки.
</t>
  </si>
  <si>
    <t xml:space="preserve">Набор маятников разной и равной массы </t>
  </si>
  <si>
    <t>Набор капилляров</t>
  </si>
  <si>
    <t>Набор «Магнитное поле Земли»</t>
  </si>
  <si>
    <t>Таблица "Шкала электромагнитных излучений»</t>
  </si>
  <si>
    <t>Набор приборов и принадлежностей для демонстрации свойств электромагнитных волн</t>
  </si>
  <si>
    <t>Прибор по взаимодействию зарядов</t>
  </si>
  <si>
    <t>Набор демонстрационный "Геометрическая оптика" (расширенный комплект)</t>
  </si>
  <si>
    <t>Набор поляризационных оптических элементов</t>
  </si>
  <si>
    <t>Дата составления сводной  таблицы    11.11.2013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</si>
</sst>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
    <numFmt numFmtId="170" formatCode="0.000"/>
    <numFmt numFmtId="171" formatCode="0.0"/>
    <numFmt numFmtId="172" formatCode="0.000000"/>
    <numFmt numFmtId="173" formatCode="0.00000"/>
  </numFmts>
  <fonts count="53">
    <font>
      <sz val="11"/>
      <color theme="1"/>
      <name val="Calibri"/>
      <family val="2"/>
    </font>
    <font>
      <sz val="11"/>
      <color indexed="8"/>
      <name val="Calibri"/>
      <family val="2"/>
    </font>
    <font>
      <sz val="12"/>
      <color indexed="8"/>
      <name val="Times New Roman"/>
      <family val="1"/>
    </font>
    <font>
      <u val="single"/>
      <sz val="12"/>
      <color indexed="8"/>
      <name val="Times New Roman"/>
      <family val="1"/>
    </font>
    <font>
      <b/>
      <sz val="11"/>
      <color indexed="8"/>
      <name val="Calibri"/>
      <family val="2"/>
    </font>
    <font>
      <b/>
      <sz val="12"/>
      <color indexed="8"/>
      <name val="Times New Roman"/>
      <family val="1"/>
    </font>
    <font>
      <b/>
      <sz val="14"/>
      <color indexed="8"/>
      <name val="Times New Roman"/>
      <family val="1"/>
    </font>
    <font>
      <b/>
      <sz val="13"/>
      <color indexed="8"/>
      <name val="Times New Roman"/>
      <family val="1"/>
    </font>
    <font>
      <sz val="11"/>
      <color indexed="8"/>
      <name val="Times New Roman"/>
      <family val="1"/>
    </font>
    <font>
      <sz val="12"/>
      <color indexed="8"/>
      <name val="Calibri"/>
      <family val="2"/>
    </font>
    <font>
      <b/>
      <sz val="11"/>
      <color indexed="8"/>
      <name val="Times New Roman"/>
      <family val="1"/>
    </font>
    <font>
      <sz val="11"/>
      <color indexed="10"/>
      <name val="Calibri"/>
      <family val="0"/>
    </font>
    <font>
      <sz val="12"/>
      <color indexed="10"/>
      <name val="Times New Roman"/>
      <family val="1"/>
    </font>
    <font>
      <sz val="14"/>
      <color indexed="8"/>
      <name val="Arial"/>
      <family val="2"/>
    </font>
    <font>
      <sz val="10"/>
      <color indexed="8"/>
      <name val="Times New Roman"/>
      <family val="1"/>
    </font>
    <font>
      <sz val="14"/>
      <color indexed="10"/>
      <name val="Arial"/>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color indexed="63"/>
      </bottom>
    </border>
    <border>
      <left style="medium"/>
      <right>
        <color indexed="63"/>
      </right>
      <top>
        <color indexed="63"/>
      </top>
      <bottom style="double"/>
    </border>
    <border>
      <left style="double"/>
      <right style="medium"/>
      <top>
        <color indexed="63"/>
      </top>
      <bottom style="medium"/>
    </border>
    <border>
      <left style="double"/>
      <right style="medium"/>
      <top>
        <color indexed="63"/>
      </top>
      <bottom style="double"/>
    </border>
    <border>
      <left>
        <color indexed="63"/>
      </left>
      <right style="double"/>
      <top>
        <color indexed="63"/>
      </top>
      <bottom style="double"/>
    </border>
    <border>
      <left>
        <color indexed="63"/>
      </left>
      <right style="double"/>
      <top>
        <color indexed="63"/>
      </top>
      <bottom style="medium"/>
    </border>
    <border>
      <left style="medium"/>
      <right style="medium"/>
      <top style="medium"/>
      <bottom style="medium"/>
    </border>
    <border>
      <left style="medium"/>
      <right style="medium"/>
      <top style="medium"/>
      <bottom style="double"/>
    </border>
    <border>
      <left>
        <color indexed="63"/>
      </left>
      <right>
        <color indexed="63"/>
      </right>
      <top style="medium"/>
      <bottom style="double"/>
    </border>
    <border>
      <left>
        <color indexed="63"/>
      </left>
      <right style="medium"/>
      <top style="medium"/>
      <bottom style="double"/>
    </border>
    <border>
      <left style="medium"/>
      <right style="medium"/>
      <top style="double"/>
      <bottom style="medium"/>
    </border>
    <border>
      <left>
        <color indexed="63"/>
      </left>
      <right style="medium"/>
      <top style="double"/>
      <bottom style="double"/>
    </border>
    <border>
      <left style="medium"/>
      <right style="medium"/>
      <top style="double"/>
      <bottom style="double"/>
    </border>
    <border>
      <left style="medium"/>
      <right style="medium"/>
      <top style="medium"/>
      <bottom>
        <color indexed="63"/>
      </bottom>
    </border>
    <border>
      <left style="medium"/>
      <right>
        <color indexed="63"/>
      </right>
      <top style="double"/>
      <bottom style="double"/>
    </border>
    <border>
      <left>
        <color indexed="63"/>
      </left>
      <right>
        <color indexed="63"/>
      </right>
      <top style="double"/>
      <bottom style="double"/>
    </border>
    <border>
      <left style="medium"/>
      <right style="medium"/>
      <top>
        <color indexed="63"/>
      </top>
      <bottom style="double"/>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double"/>
      <top style="medium"/>
      <bottom>
        <color indexed="63"/>
      </bottom>
    </border>
    <border>
      <left style="medium"/>
      <right style="double"/>
      <top>
        <color indexed="63"/>
      </top>
      <bottom style="medium"/>
    </border>
    <border>
      <left style="medium"/>
      <right style="double"/>
      <top style="double"/>
      <bottom>
        <color indexed="63"/>
      </bottom>
    </border>
    <border>
      <left>
        <color indexed="63"/>
      </left>
      <right style="thin"/>
      <top style="double"/>
      <bottom>
        <color indexed="63"/>
      </bottom>
    </border>
    <border>
      <left>
        <color indexed="63"/>
      </left>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double"/>
      <bottom>
        <color indexed="63"/>
      </bottom>
    </border>
    <border>
      <left style="medium"/>
      <right style="double"/>
      <top>
        <color indexed="63"/>
      </top>
      <bottom style="double"/>
    </border>
    <border>
      <left style="medium"/>
      <right style="medium"/>
      <top style="double"/>
      <bottom>
        <color indexed="63"/>
      </bottom>
    </border>
    <border>
      <left style="double"/>
      <right style="medium"/>
      <top style="double"/>
      <bottom>
        <color indexed="63"/>
      </bottom>
    </border>
    <border>
      <left style="double"/>
      <right style="medium"/>
      <top style="medium"/>
      <bottom>
        <color indexed="63"/>
      </bottom>
    </border>
    <border>
      <left style="medium"/>
      <right style="double"/>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1" borderId="0" applyNumberFormat="0" applyBorder="0" applyAlignment="0" applyProtection="0"/>
  </cellStyleXfs>
  <cellXfs count="281">
    <xf numFmtId="0" fontId="0" fillId="0" borderId="0" xfId="0" applyFont="1" applyAlignment="1">
      <alignment/>
    </xf>
    <xf numFmtId="0" fontId="0" fillId="0" borderId="0" xfId="0" applyAlignment="1">
      <alignment horizontal="center" wrapText="1"/>
    </xf>
    <xf numFmtId="0" fontId="2" fillId="0" borderId="0" xfId="0" applyFont="1" applyAlignment="1">
      <alignment horizontal="justify" wrapText="1"/>
    </xf>
    <xf numFmtId="0" fontId="2" fillId="0" borderId="10" xfId="0" applyFont="1" applyBorder="1" applyAlignment="1">
      <alignment horizontal="justify" wrapText="1"/>
    </xf>
    <xf numFmtId="0" fontId="2" fillId="0" borderId="11"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2" fillId="0" borderId="11" xfId="0" applyFont="1" applyBorder="1" applyAlignment="1">
      <alignment horizontal="justify" wrapText="1"/>
    </xf>
    <xf numFmtId="0" fontId="2" fillId="0" borderId="12" xfId="0" applyFont="1" applyBorder="1" applyAlignment="1">
      <alignment horizontal="justify"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0" fillId="0" borderId="18" xfId="0" applyBorder="1" applyAlignment="1">
      <alignment horizontal="left"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27" xfId="0" applyBorder="1" applyAlignment="1">
      <alignment horizontal="center" vertical="center" wrapText="1"/>
    </xf>
    <xf numFmtId="0" fontId="7"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3" fontId="5" fillId="0" borderId="24"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0" fillId="0" borderId="0" xfId="0" applyAlignment="1">
      <alignment/>
    </xf>
    <xf numFmtId="0" fontId="2" fillId="0" borderId="37" xfId="0" applyFont="1" applyBorder="1" applyAlignment="1">
      <alignment horizontal="left" vertical="center" wrapText="1"/>
    </xf>
    <xf numFmtId="0" fontId="2" fillId="0" borderId="0" xfId="0" applyFont="1" applyBorder="1" applyAlignment="1">
      <alignment wrapText="1"/>
    </xf>
    <xf numFmtId="0" fontId="13" fillId="0" borderId="38" xfId="0" applyFont="1" applyBorder="1" applyAlignment="1">
      <alignment vertical="center"/>
    </xf>
    <xf numFmtId="0" fontId="13" fillId="0" borderId="0" xfId="0" applyFont="1" applyAlignment="1">
      <alignment horizontal="right"/>
    </xf>
    <xf numFmtId="0" fontId="1" fillId="0" borderId="0" xfId="0" applyFont="1" applyAlignment="1">
      <alignment/>
    </xf>
    <xf numFmtId="0" fontId="1" fillId="0" borderId="0" xfId="0" applyFont="1" applyAlignment="1">
      <alignment/>
    </xf>
    <xf numFmtId="1" fontId="5" fillId="0" borderId="37" xfId="0" applyNumberFormat="1" applyFont="1" applyBorder="1" applyAlignment="1">
      <alignment horizontal="center" vertical="center" wrapText="1"/>
    </xf>
    <xf numFmtId="0" fontId="14" fillId="0" borderId="37" xfId="0" applyFont="1" applyBorder="1" applyAlignment="1">
      <alignment vertical="top" wrapText="1"/>
    </xf>
    <xf numFmtId="0" fontId="2" fillId="0" borderId="39" xfId="0" applyFont="1" applyBorder="1" applyAlignment="1">
      <alignment wrapText="1"/>
    </xf>
    <xf numFmtId="0" fontId="15" fillId="0" borderId="38" xfId="0" applyFont="1" applyBorder="1" applyAlignment="1">
      <alignment vertical="center"/>
    </xf>
    <xf numFmtId="0" fontId="0" fillId="0" borderId="37" xfId="0" applyBorder="1" applyAlignment="1">
      <alignment/>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1" fontId="52" fillId="0" borderId="37" xfId="0" applyNumberFormat="1" applyFont="1" applyBorder="1" applyAlignment="1">
      <alignment horizontal="center" vertical="center" wrapText="1"/>
    </xf>
    <xf numFmtId="1" fontId="5" fillId="0" borderId="40" xfId="0" applyNumberFormat="1" applyFont="1" applyBorder="1" applyAlignment="1">
      <alignment horizontal="center" vertical="center" wrapText="1"/>
    </xf>
    <xf numFmtId="1" fontId="5" fillId="0" borderId="41"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8" xfId="0" applyFont="1" applyBorder="1" applyAlignment="1">
      <alignment horizontal="center" vertical="center" wrapText="1"/>
    </xf>
    <xf numFmtId="0" fontId="2" fillId="0" borderId="0" xfId="0" applyFont="1" applyAlignment="1">
      <alignment horizontal="center" vertical="center" wrapText="1"/>
    </xf>
    <xf numFmtId="0" fontId="5"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3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8" fillId="0" borderId="59" xfId="0" applyFont="1" applyBorder="1" applyAlignment="1">
      <alignment horizontal="center" vertical="center" wrapText="1"/>
    </xf>
    <xf numFmtId="0" fontId="1" fillId="0" borderId="36" xfId="0" applyFont="1" applyBorder="1" applyAlignment="1">
      <alignment horizontal="center" vertical="center" wrapText="1"/>
    </xf>
    <xf numFmtId="3" fontId="5" fillId="0" borderId="50" xfId="0" applyNumberFormat="1" applyFont="1" applyBorder="1" applyAlignment="1">
      <alignment horizontal="center" vertical="center" wrapText="1"/>
    </xf>
    <xf numFmtId="14" fontId="8" fillId="0" borderId="59"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10" xfId="0" applyFont="1" applyBorder="1" applyAlignment="1">
      <alignment horizontal="justify" wrapText="1"/>
    </xf>
    <xf numFmtId="0" fontId="2" fillId="0" borderId="0" xfId="0" applyFont="1" applyAlignment="1">
      <alignment horizontal="justify" wrapText="1"/>
    </xf>
    <xf numFmtId="0" fontId="0" fillId="0" borderId="58" xfId="0" applyBorder="1" applyAlignment="1">
      <alignment horizontal="center" vertical="center" wrapText="1"/>
    </xf>
    <xf numFmtId="0" fontId="8" fillId="0" borderId="3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0" xfId="0" applyFont="1" applyBorder="1" applyAlignment="1">
      <alignment horizontal="left" vertical="center" wrapText="1"/>
    </xf>
    <xf numFmtId="0" fontId="0" fillId="0" borderId="23" xfId="0" applyBorder="1" applyAlignment="1">
      <alignment horizontal="left" vertical="center" wrapText="1"/>
    </xf>
    <xf numFmtId="0" fontId="2" fillId="0" borderId="61" xfId="0" applyFont="1" applyBorder="1" applyAlignment="1">
      <alignment horizontal="left" vertical="center" wrapText="1"/>
    </xf>
    <xf numFmtId="0" fontId="0" fillId="0" borderId="22" xfId="0" applyBorder="1" applyAlignment="1">
      <alignment horizontal="left" vertical="center" wrapText="1"/>
    </xf>
    <xf numFmtId="0" fontId="2" fillId="0" borderId="42" xfId="0" applyFont="1" applyBorder="1" applyAlignment="1">
      <alignment horizontal="justify" vertical="top" wrapText="1"/>
    </xf>
    <xf numFmtId="0" fontId="2" fillId="0" borderId="17" xfId="0" applyFont="1" applyBorder="1" applyAlignment="1">
      <alignment horizontal="justify" vertical="top" wrapText="1"/>
    </xf>
    <xf numFmtId="0" fontId="2" fillId="0" borderId="42"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center" wrapText="1"/>
    </xf>
    <xf numFmtId="0" fontId="2" fillId="0" borderId="11"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15" xfId="0" applyFont="1" applyBorder="1" applyAlignment="1">
      <alignment horizontal="justify" vertical="center" wrapText="1"/>
    </xf>
    <xf numFmtId="0" fontId="0" fillId="0" borderId="16" xfId="0" applyBorder="1" applyAlignment="1">
      <alignment/>
    </xf>
    <xf numFmtId="0" fontId="0" fillId="0" borderId="17" xfId="0" applyBorder="1" applyAlignment="1">
      <alignment/>
    </xf>
    <xf numFmtId="0" fontId="0" fillId="0" borderId="0" xfId="0" applyAlignment="1">
      <alignment horizontal="center" vertical="center" wrapText="1"/>
    </xf>
    <xf numFmtId="0" fontId="0" fillId="0" borderId="0" xfId="0" applyAlignment="1">
      <alignment horizontal="left" vertical="center" wrapText="1"/>
    </xf>
    <xf numFmtId="0" fontId="0" fillId="0" borderId="62" xfId="0" applyBorder="1" applyAlignment="1">
      <alignment horizontal="center" vertical="center" wrapText="1"/>
    </xf>
    <xf numFmtId="0" fontId="0" fillId="0" borderId="49" xfId="0" applyBorder="1" applyAlignment="1">
      <alignment horizontal="center" vertical="center" wrapText="1"/>
    </xf>
    <xf numFmtId="0" fontId="2" fillId="0" borderId="63"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4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36" xfId="0" applyFont="1" applyBorder="1" applyAlignment="1">
      <alignment horizontal="center" vertical="center"/>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0" fillId="0" borderId="0" xfId="0" applyAlignment="1">
      <alignment/>
    </xf>
    <xf numFmtId="0" fontId="2" fillId="0" borderId="0" xfId="0" applyFont="1" applyAlignment="1">
      <alignment horizontal="justify"/>
    </xf>
    <xf numFmtId="0" fontId="0" fillId="0" borderId="12" xfId="0" applyBorder="1" applyAlignment="1">
      <alignment vertical="center"/>
    </xf>
    <xf numFmtId="0" fontId="0" fillId="0" borderId="13" xfId="0" applyBorder="1" applyAlignment="1">
      <alignment vertical="center"/>
    </xf>
    <xf numFmtId="0" fontId="0" fillId="0" borderId="47"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7" fillId="0" borderId="50"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8"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62" xfId="0" applyBorder="1" applyAlignment="1">
      <alignment horizontal="center" vertical="center"/>
    </xf>
    <xf numFmtId="0" fontId="0" fillId="0" borderId="49" xfId="0"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0" borderId="4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8" xfId="0" applyFont="1" applyBorder="1" applyAlignment="1">
      <alignment horizontal="center" vertical="center" wrapText="1"/>
    </xf>
    <xf numFmtId="0" fontId="8" fillId="0" borderId="35"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6" xfId="0" applyFont="1" applyBorder="1" applyAlignment="1">
      <alignment horizontal="center" vertical="center" wrapText="1"/>
    </xf>
    <xf numFmtId="14" fontId="2" fillId="0" borderId="59" xfId="0" applyNumberFormat="1" applyFont="1" applyBorder="1" applyAlignment="1">
      <alignment horizontal="center" vertical="center" wrapText="1"/>
    </xf>
    <xf numFmtId="0" fontId="0" fillId="0" borderId="36" xfId="0" applyBorder="1" applyAlignment="1">
      <alignment horizontal="center" vertical="center" wrapText="1"/>
    </xf>
    <xf numFmtId="0" fontId="2" fillId="0" borderId="36" xfId="0" applyFont="1" applyBorder="1" applyAlignment="1">
      <alignment horizontal="center" vertical="center" wrapText="1"/>
    </xf>
    <xf numFmtId="0" fontId="0" fillId="0" borderId="19" xfId="0" applyBorder="1" applyAlignment="1">
      <alignment horizontal="center" vertical="center" wrapText="1"/>
    </xf>
    <xf numFmtId="0" fontId="9" fillId="0" borderId="6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21" xfId="0" applyBorder="1" applyAlignment="1">
      <alignment horizontal="center" vertical="center" wrapText="1"/>
    </xf>
    <xf numFmtId="0" fontId="2" fillId="0" borderId="62" xfId="0" applyFont="1" applyBorder="1" applyAlignment="1">
      <alignment horizontal="center" vertical="center" wrapText="1"/>
    </xf>
    <xf numFmtId="0" fontId="2" fillId="0" borderId="11" xfId="0" applyFont="1" applyBorder="1" applyAlignment="1">
      <alignment horizontal="justify" wrapText="1"/>
    </xf>
    <xf numFmtId="0" fontId="2" fillId="0" borderId="12" xfId="0" applyFont="1" applyBorder="1" applyAlignment="1">
      <alignment horizontal="justify" wrapText="1"/>
    </xf>
    <xf numFmtId="0" fontId="2" fillId="0" borderId="16" xfId="0" applyFont="1" applyBorder="1" applyAlignment="1">
      <alignment horizontal="justify" vertical="top" wrapText="1"/>
    </xf>
    <xf numFmtId="0" fontId="2" fillId="0" borderId="0" xfId="0" applyFont="1" applyAlignment="1">
      <alignment/>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47"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14" fontId="2" fillId="0" borderId="11" xfId="0" applyNumberFormat="1" applyFont="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center"/>
    </xf>
    <xf numFmtId="0" fontId="0" fillId="0" borderId="18" xfId="0" applyBorder="1" applyAlignment="1">
      <alignment/>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14" fillId="0" borderId="37" xfId="0" applyFont="1" applyBorder="1" applyAlignment="1">
      <alignment horizontal="left" vertical="top" wrapText="1"/>
    </xf>
    <xf numFmtId="0" fontId="2" fillId="0" borderId="37" xfId="0" applyFont="1" applyBorder="1" applyAlignment="1">
      <alignment horizontal="center" vertical="center" wrapText="1"/>
    </xf>
    <xf numFmtId="0" fontId="0" fillId="0" borderId="37" xfId="0" applyBorder="1" applyAlignment="1">
      <alignment horizontal="center" vertical="center" wrapText="1"/>
    </xf>
    <xf numFmtId="0" fontId="16" fillId="0" borderId="66" xfId="0" applyFont="1" applyBorder="1" applyAlignment="1">
      <alignment horizontal="left" vertical="top" wrapText="1"/>
    </xf>
    <xf numFmtId="0" fontId="16" fillId="0" borderId="67" xfId="0" applyFont="1" applyBorder="1" applyAlignment="1">
      <alignment horizontal="left" vertical="top"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16" fillId="0" borderId="39" xfId="0" applyFont="1" applyBorder="1" applyAlignment="1">
      <alignment horizontal="left" vertical="top" wrapText="1"/>
    </xf>
    <xf numFmtId="0" fontId="16" fillId="0" borderId="53" xfId="0" applyFont="1" applyBorder="1" applyAlignment="1">
      <alignment horizontal="left" vertical="top" wrapText="1"/>
    </xf>
    <xf numFmtId="0" fontId="16" fillId="0" borderId="55" xfId="0" applyFont="1" applyBorder="1" applyAlignment="1">
      <alignment horizontal="left" vertical="top" wrapText="1"/>
    </xf>
    <xf numFmtId="0" fontId="16" fillId="0" borderId="38" xfId="0" applyFont="1" applyBorder="1" applyAlignment="1">
      <alignment horizontal="left" vertical="top" wrapText="1"/>
    </xf>
    <xf numFmtId="0" fontId="13" fillId="0" borderId="0" xfId="0" applyFont="1" applyAlignment="1">
      <alignment horizontal="center" vertical="center" wrapText="1"/>
    </xf>
    <xf numFmtId="0" fontId="2" fillId="0" borderId="0" xfId="0" applyFont="1" applyAlignment="1">
      <alignment/>
    </xf>
    <xf numFmtId="0" fontId="1" fillId="0" borderId="0" xfId="0" applyFont="1" applyAlignment="1">
      <alignment/>
    </xf>
    <xf numFmtId="0" fontId="2" fillId="0" borderId="40" xfId="0" applyFont="1" applyBorder="1" applyAlignment="1">
      <alignment horizontal="center" wrapText="1"/>
    </xf>
    <xf numFmtId="0" fontId="2" fillId="0" borderId="37"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74"/>
  <sheetViews>
    <sheetView view="pageBreakPreview" zoomScale="90" zoomScaleSheetLayoutView="90" zoomScalePageLayoutView="0" workbookViewId="0" topLeftCell="A55">
      <selection activeCell="B62" sqref="B62:C65"/>
    </sheetView>
  </sheetViews>
  <sheetFormatPr defaultColWidth="9.140625" defaultRowHeight="15"/>
  <cols>
    <col min="1" max="1" width="20.28125" style="18" customWidth="1"/>
    <col min="2" max="2" width="9.57421875" style="0" customWidth="1"/>
    <col min="3" max="3" width="0.2890625" style="0" customWidth="1"/>
    <col min="4" max="4" width="1.28515625" style="0" hidden="1" customWidth="1"/>
    <col min="5" max="6" width="9.57421875" style="0" customWidth="1"/>
    <col min="7" max="7" width="9.421875" style="0" customWidth="1"/>
    <col min="8" max="9" width="10.7109375" style="0" customWidth="1"/>
    <col min="10" max="10" width="9.7109375" style="0" customWidth="1"/>
    <col min="11" max="11" width="9.140625" style="0" hidden="1" customWidth="1"/>
    <col min="12" max="12" width="9.421875" style="0" customWidth="1"/>
    <col min="13" max="13" width="6.7109375" style="0" customWidth="1"/>
    <col min="14" max="14" width="6.00390625" style="0" customWidth="1"/>
    <col min="15" max="15" width="5.421875" style="0" customWidth="1"/>
    <col min="16" max="18" width="9.140625" style="0" hidden="1" customWidth="1"/>
    <col min="19" max="19" width="7.00390625" style="0" customWidth="1"/>
    <col min="20" max="20" width="10.7109375" style="0" customWidth="1"/>
  </cols>
  <sheetData>
    <row r="1" spans="1:20" ht="30.75" customHeight="1">
      <c r="A1" s="189" t="s">
        <v>39</v>
      </c>
      <c r="B1" s="189"/>
      <c r="C1" s="189"/>
      <c r="D1" s="189"/>
      <c r="E1" s="189"/>
      <c r="F1" s="189"/>
      <c r="G1" s="189"/>
      <c r="H1" s="189"/>
      <c r="I1" s="189"/>
      <c r="J1" s="189"/>
      <c r="K1" s="189"/>
      <c r="L1" s="189"/>
      <c r="M1" s="189"/>
      <c r="N1" s="189"/>
      <c r="O1" s="189"/>
      <c r="P1" s="189"/>
      <c r="Q1" s="189"/>
      <c r="R1" s="189"/>
      <c r="S1" s="189"/>
      <c r="T1" s="189"/>
    </row>
    <row r="2" spans="1:20" ht="15">
      <c r="A2" s="190" t="s">
        <v>67</v>
      </c>
      <c r="B2" s="190"/>
      <c r="C2" s="190"/>
      <c r="D2" s="190"/>
      <c r="E2" s="190"/>
      <c r="F2" s="190"/>
      <c r="G2" s="190"/>
      <c r="H2" s="190"/>
      <c r="I2" s="1"/>
      <c r="J2" s="190" t="s">
        <v>55</v>
      </c>
      <c r="K2" s="190"/>
      <c r="L2" s="190"/>
      <c r="M2" s="190"/>
      <c r="N2" s="190"/>
      <c r="O2" s="190"/>
      <c r="P2" s="190"/>
      <c r="Q2" s="190"/>
      <c r="R2" s="190"/>
      <c r="S2" s="190"/>
      <c r="T2" s="190"/>
    </row>
    <row r="3" spans="1:20" ht="15.75" thickBot="1">
      <c r="A3" s="21"/>
      <c r="B3" s="13"/>
      <c r="C3" s="13"/>
      <c r="D3" s="13"/>
      <c r="E3" s="13"/>
      <c r="F3" s="13"/>
      <c r="G3" s="13"/>
      <c r="H3" s="13"/>
      <c r="I3" s="13"/>
      <c r="J3" s="13"/>
      <c r="K3" s="13"/>
      <c r="L3" s="13"/>
      <c r="M3" s="13"/>
      <c r="N3" s="13"/>
      <c r="O3" s="13"/>
      <c r="P3" s="13"/>
      <c r="Q3" s="13"/>
      <c r="R3" s="13"/>
      <c r="S3" s="13"/>
      <c r="T3" s="13"/>
    </row>
    <row r="4" spans="1:20" ht="15.75" thickTop="1">
      <c r="A4" s="173" t="s">
        <v>0</v>
      </c>
      <c r="B4" s="92" t="s">
        <v>1</v>
      </c>
      <c r="C4" s="101"/>
      <c r="D4" s="101"/>
      <c r="E4" s="101"/>
      <c r="F4" s="93"/>
      <c r="G4" s="196" t="s">
        <v>2</v>
      </c>
      <c r="H4" s="92" t="s">
        <v>1</v>
      </c>
      <c r="I4" s="101"/>
      <c r="J4" s="93"/>
      <c r="K4" s="92" t="s">
        <v>2</v>
      </c>
      <c r="L4" s="93"/>
      <c r="M4" s="92" t="s">
        <v>1</v>
      </c>
      <c r="N4" s="101"/>
      <c r="O4" s="93"/>
      <c r="P4" s="92" t="s">
        <v>2</v>
      </c>
      <c r="Q4" s="101"/>
      <c r="R4" s="101"/>
      <c r="S4" s="93"/>
      <c r="T4" s="102" t="s">
        <v>54</v>
      </c>
    </row>
    <row r="5" spans="1:20" ht="15.75" customHeight="1">
      <c r="A5" s="193"/>
      <c r="B5" s="94"/>
      <c r="C5" s="195"/>
      <c r="D5" s="195"/>
      <c r="E5" s="195"/>
      <c r="F5" s="95"/>
      <c r="G5" s="197"/>
      <c r="H5" s="94"/>
      <c r="I5" s="195"/>
      <c r="J5" s="95"/>
      <c r="K5" s="94"/>
      <c r="L5" s="95"/>
      <c r="M5" s="94"/>
      <c r="N5" s="195"/>
      <c r="O5" s="95"/>
      <c r="P5" s="199"/>
      <c r="Q5" s="189"/>
      <c r="R5" s="189"/>
      <c r="S5" s="200"/>
      <c r="T5" s="191"/>
    </row>
    <row r="6" spans="1:20" ht="15.75" thickBot="1">
      <c r="A6" s="193"/>
      <c r="B6" s="88"/>
      <c r="C6" s="89"/>
      <c r="D6" s="89"/>
      <c r="E6" s="89"/>
      <c r="F6" s="90"/>
      <c r="G6" s="197"/>
      <c r="H6" s="88"/>
      <c r="I6" s="89"/>
      <c r="J6" s="90"/>
      <c r="K6" s="94"/>
      <c r="L6" s="95"/>
      <c r="M6" s="88"/>
      <c r="N6" s="89"/>
      <c r="O6" s="90"/>
      <c r="P6" s="199"/>
      <c r="Q6" s="189"/>
      <c r="R6" s="189"/>
      <c r="S6" s="200"/>
      <c r="T6" s="191"/>
    </row>
    <row r="7" spans="1:20" ht="16.5" thickBot="1">
      <c r="A7" s="194"/>
      <c r="B7" s="80">
        <v>1</v>
      </c>
      <c r="C7" s="81"/>
      <c r="D7" s="80">
        <v>2</v>
      </c>
      <c r="E7" s="81"/>
      <c r="F7" s="24">
        <v>3</v>
      </c>
      <c r="G7" s="198"/>
      <c r="H7" s="24">
        <v>1</v>
      </c>
      <c r="I7" s="24">
        <v>2</v>
      </c>
      <c r="J7" s="24">
        <v>3</v>
      </c>
      <c r="K7" s="88"/>
      <c r="L7" s="90"/>
      <c r="M7" s="24">
        <v>1</v>
      </c>
      <c r="N7" s="24">
        <v>2</v>
      </c>
      <c r="O7" s="26">
        <v>3</v>
      </c>
      <c r="P7" s="201"/>
      <c r="Q7" s="202"/>
      <c r="R7" s="202"/>
      <c r="S7" s="203"/>
      <c r="T7" s="192"/>
    </row>
    <row r="8" spans="1:20" ht="15">
      <c r="A8" s="175" t="s">
        <v>33</v>
      </c>
      <c r="B8" s="85" t="s">
        <v>3</v>
      </c>
      <c r="C8" s="86"/>
      <c r="D8" s="86"/>
      <c r="E8" s="86"/>
      <c r="F8" s="86"/>
      <c r="G8" s="86"/>
      <c r="H8" s="86"/>
      <c r="I8" s="86"/>
      <c r="J8" s="86"/>
      <c r="K8" s="86"/>
      <c r="L8" s="86"/>
      <c r="M8" s="86"/>
      <c r="N8" s="86"/>
      <c r="O8" s="86"/>
      <c r="P8" s="86"/>
      <c r="Q8" s="86"/>
      <c r="R8" s="86"/>
      <c r="S8" s="87"/>
      <c r="T8" s="96"/>
    </row>
    <row r="9" spans="1:20" ht="28.5" customHeight="1" thickBot="1">
      <c r="A9" s="176"/>
      <c r="B9" s="88"/>
      <c r="C9" s="89"/>
      <c r="D9" s="89"/>
      <c r="E9" s="89"/>
      <c r="F9" s="89"/>
      <c r="G9" s="89"/>
      <c r="H9" s="89"/>
      <c r="I9" s="89"/>
      <c r="J9" s="89"/>
      <c r="K9" s="89"/>
      <c r="L9" s="89"/>
      <c r="M9" s="89"/>
      <c r="N9" s="89"/>
      <c r="O9" s="89"/>
      <c r="P9" s="89"/>
      <c r="Q9" s="89"/>
      <c r="R9" s="89"/>
      <c r="S9" s="90"/>
      <c r="T9" s="97"/>
    </row>
    <row r="10" spans="1:20" ht="19.5" thickBot="1">
      <c r="A10" s="19" t="s">
        <v>4</v>
      </c>
      <c r="B10" s="98">
        <v>4230</v>
      </c>
      <c r="C10" s="99"/>
      <c r="D10" s="99"/>
      <c r="E10" s="99"/>
      <c r="F10" s="99"/>
      <c r="G10" s="99"/>
      <c r="H10" s="99"/>
      <c r="I10" s="99"/>
      <c r="J10" s="99"/>
      <c r="K10" s="99"/>
      <c r="L10" s="99"/>
      <c r="M10" s="99"/>
      <c r="N10" s="99"/>
      <c r="O10" s="99"/>
      <c r="P10" s="99"/>
      <c r="Q10" s="99"/>
      <c r="R10" s="99"/>
      <c r="S10" s="100"/>
      <c r="T10" s="25"/>
    </row>
    <row r="11" spans="1:20" ht="14.25" customHeight="1">
      <c r="A11" s="175" t="s">
        <v>34</v>
      </c>
      <c r="B11" s="85" t="s">
        <v>74</v>
      </c>
      <c r="C11" s="86"/>
      <c r="D11" s="86"/>
      <c r="E11" s="86"/>
      <c r="F11" s="86"/>
      <c r="G11" s="87"/>
      <c r="H11" s="85"/>
      <c r="I11" s="86"/>
      <c r="J11" s="86"/>
      <c r="K11" s="86"/>
      <c r="L11" s="87"/>
      <c r="M11" s="85"/>
      <c r="N11" s="86"/>
      <c r="O11" s="86"/>
      <c r="P11" s="86"/>
      <c r="Q11" s="86"/>
      <c r="R11" s="86"/>
      <c r="S11" s="87"/>
      <c r="T11" s="96"/>
    </row>
    <row r="12" spans="1:20" ht="15" customHeight="1" thickBot="1">
      <c r="A12" s="176"/>
      <c r="B12" s="88"/>
      <c r="C12" s="89"/>
      <c r="D12" s="89"/>
      <c r="E12" s="89"/>
      <c r="F12" s="89"/>
      <c r="G12" s="90"/>
      <c r="H12" s="88"/>
      <c r="I12" s="89"/>
      <c r="J12" s="89"/>
      <c r="K12" s="89"/>
      <c r="L12" s="90"/>
      <c r="M12" s="88"/>
      <c r="N12" s="89"/>
      <c r="O12" s="89"/>
      <c r="P12" s="89"/>
      <c r="Q12" s="89"/>
      <c r="R12" s="89"/>
      <c r="S12" s="90"/>
      <c r="T12" s="97"/>
    </row>
    <row r="13" spans="1:20" ht="16.5" thickBot="1">
      <c r="A13" s="19" t="s">
        <v>5</v>
      </c>
      <c r="B13" s="80">
        <v>250</v>
      </c>
      <c r="C13" s="91"/>
      <c r="D13" s="81"/>
      <c r="E13" s="24">
        <v>270</v>
      </c>
      <c r="F13" s="24">
        <v>250</v>
      </c>
      <c r="G13" s="29">
        <v>256.67</v>
      </c>
      <c r="H13" s="24">
        <v>0</v>
      </c>
      <c r="I13" s="24"/>
      <c r="J13" s="26"/>
      <c r="K13" s="28"/>
      <c r="L13" s="29"/>
      <c r="M13" s="24"/>
      <c r="N13" s="24"/>
      <c r="O13" s="26"/>
      <c r="P13" s="27"/>
      <c r="Q13" s="27"/>
      <c r="R13" s="28"/>
      <c r="S13" s="29"/>
      <c r="T13" s="30">
        <v>256</v>
      </c>
    </row>
    <row r="14" spans="1:20" ht="16.5" thickBot="1">
      <c r="A14" s="20" t="s">
        <v>7</v>
      </c>
      <c r="B14" s="82">
        <f>B13*B10</f>
        <v>1057500</v>
      </c>
      <c r="C14" s="83"/>
      <c r="D14" s="84"/>
      <c r="E14" s="44">
        <f>E13*B10</f>
        <v>1142100</v>
      </c>
      <c r="F14" s="44">
        <f>F13*B10</f>
        <v>1057500</v>
      </c>
      <c r="G14" s="34">
        <f>G13*B10</f>
        <v>1085714.1</v>
      </c>
      <c r="H14" s="44">
        <f>H13*B10</f>
        <v>0</v>
      </c>
      <c r="I14" s="44">
        <f>I13*B10</f>
        <v>0</v>
      </c>
      <c r="J14" s="50">
        <f>J13*B10</f>
        <v>0</v>
      </c>
      <c r="K14" s="51"/>
      <c r="L14" s="34">
        <f>L13*B10</f>
        <v>0</v>
      </c>
      <c r="M14" s="44"/>
      <c r="N14" s="44">
        <f>N13*B10</f>
        <v>0</v>
      </c>
      <c r="O14" s="50">
        <f>O13*B10</f>
        <v>0</v>
      </c>
      <c r="P14" s="52"/>
      <c r="Q14" s="52"/>
      <c r="R14" s="51"/>
      <c r="S14" s="34">
        <f>S13*B10</f>
        <v>0</v>
      </c>
      <c r="T14" s="37">
        <f>T13*B10</f>
        <v>1082880</v>
      </c>
    </row>
    <row r="15" spans="1:20" ht="15.75" thickTop="1">
      <c r="A15" s="173" t="s">
        <v>33</v>
      </c>
      <c r="B15" s="92" t="s">
        <v>58</v>
      </c>
      <c r="C15" s="101"/>
      <c r="D15" s="101"/>
      <c r="E15" s="101"/>
      <c r="F15" s="101"/>
      <c r="G15" s="101"/>
      <c r="H15" s="101"/>
      <c r="I15" s="101"/>
      <c r="J15" s="101"/>
      <c r="K15" s="101"/>
      <c r="L15" s="101"/>
      <c r="M15" s="101"/>
      <c r="N15" s="101"/>
      <c r="O15" s="101"/>
      <c r="P15" s="101"/>
      <c r="Q15" s="101"/>
      <c r="R15" s="101"/>
      <c r="S15" s="93"/>
      <c r="T15" s="102"/>
    </row>
    <row r="16" spans="1:20" ht="15.75" thickBot="1">
      <c r="A16" s="176"/>
      <c r="B16" s="88"/>
      <c r="C16" s="89"/>
      <c r="D16" s="89"/>
      <c r="E16" s="89"/>
      <c r="F16" s="89"/>
      <c r="G16" s="89"/>
      <c r="H16" s="89"/>
      <c r="I16" s="89"/>
      <c r="J16" s="89"/>
      <c r="K16" s="89"/>
      <c r="L16" s="89"/>
      <c r="M16" s="89"/>
      <c r="N16" s="89"/>
      <c r="O16" s="89"/>
      <c r="P16" s="89"/>
      <c r="Q16" s="89"/>
      <c r="R16" s="89"/>
      <c r="S16" s="90"/>
      <c r="T16" s="97"/>
    </row>
    <row r="17" spans="1:20" ht="19.5" thickBot="1">
      <c r="A17" s="19" t="s">
        <v>4</v>
      </c>
      <c r="B17" s="98">
        <v>13220</v>
      </c>
      <c r="C17" s="99"/>
      <c r="D17" s="99"/>
      <c r="E17" s="99"/>
      <c r="F17" s="99"/>
      <c r="G17" s="99"/>
      <c r="H17" s="99"/>
      <c r="I17" s="99"/>
      <c r="J17" s="99"/>
      <c r="K17" s="99"/>
      <c r="L17" s="99"/>
      <c r="M17" s="99"/>
      <c r="N17" s="99"/>
      <c r="O17" s="99"/>
      <c r="P17" s="99"/>
      <c r="Q17" s="99"/>
      <c r="R17" s="99"/>
      <c r="S17" s="100"/>
      <c r="T17" s="25"/>
    </row>
    <row r="18" spans="1:20" ht="15">
      <c r="A18" s="175" t="s">
        <v>35</v>
      </c>
      <c r="B18" s="85" t="s">
        <v>8</v>
      </c>
      <c r="C18" s="86"/>
      <c r="D18" s="86"/>
      <c r="E18" s="86"/>
      <c r="F18" s="86"/>
      <c r="G18" s="87"/>
      <c r="H18" s="85" t="s">
        <v>9</v>
      </c>
      <c r="I18" s="86"/>
      <c r="J18" s="86"/>
      <c r="K18" s="86"/>
      <c r="L18" s="87"/>
      <c r="M18" s="85"/>
      <c r="N18" s="86"/>
      <c r="O18" s="86"/>
      <c r="P18" s="86"/>
      <c r="Q18" s="86"/>
      <c r="R18" s="86"/>
      <c r="S18" s="87"/>
      <c r="T18" s="103"/>
    </row>
    <row r="19" spans="1:20" ht="15.75" thickBot="1">
      <c r="A19" s="176"/>
      <c r="B19" s="88"/>
      <c r="C19" s="89"/>
      <c r="D19" s="89"/>
      <c r="E19" s="89"/>
      <c r="F19" s="89"/>
      <c r="G19" s="90"/>
      <c r="H19" s="88"/>
      <c r="I19" s="89"/>
      <c r="J19" s="89"/>
      <c r="K19" s="89"/>
      <c r="L19" s="90"/>
      <c r="M19" s="88"/>
      <c r="N19" s="89"/>
      <c r="O19" s="89"/>
      <c r="P19" s="89"/>
      <c r="Q19" s="89"/>
      <c r="R19" s="89"/>
      <c r="S19" s="90"/>
      <c r="T19" s="104"/>
    </row>
    <row r="20" spans="1:20" ht="16.5" thickBot="1">
      <c r="A20" s="19" t="s">
        <v>10</v>
      </c>
      <c r="B20" s="80">
        <v>300</v>
      </c>
      <c r="C20" s="81"/>
      <c r="D20" s="80">
        <v>310</v>
      </c>
      <c r="E20" s="81"/>
      <c r="F20" s="24">
        <v>275</v>
      </c>
      <c r="G20" s="29">
        <v>295</v>
      </c>
      <c r="H20" s="24"/>
      <c r="I20" s="24"/>
      <c r="J20" s="24"/>
      <c r="K20" s="105"/>
      <c r="L20" s="106"/>
      <c r="M20" s="24"/>
      <c r="N20" s="24"/>
      <c r="O20" s="26"/>
      <c r="P20" s="27"/>
      <c r="Q20" s="27"/>
      <c r="R20" s="28"/>
      <c r="S20" s="29"/>
      <c r="T20" s="30">
        <v>295</v>
      </c>
    </row>
    <row r="21" spans="1:20" ht="17.25" thickBot="1">
      <c r="A21" s="20" t="s">
        <v>7</v>
      </c>
      <c r="B21" s="107">
        <f>B17*B20</f>
        <v>3966000</v>
      </c>
      <c r="C21" s="108"/>
      <c r="D21" s="107">
        <f>D20*B17</f>
        <v>4098200</v>
      </c>
      <c r="E21" s="108"/>
      <c r="F21" s="14">
        <f>B17*F20</f>
        <v>3635500</v>
      </c>
      <c r="G21" s="34">
        <f>B17*G20</f>
        <v>3899900</v>
      </c>
      <c r="H21" s="14">
        <f>B17*H20</f>
        <v>0</v>
      </c>
      <c r="I21" s="14">
        <f>I20*B17</f>
        <v>0</v>
      </c>
      <c r="J21" s="14">
        <v>0</v>
      </c>
      <c r="K21" s="109">
        <f>B17*K20</f>
        <v>0</v>
      </c>
      <c r="L21" s="110"/>
      <c r="M21" s="14"/>
      <c r="N21" s="14">
        <f>B17*N20</f>
        <v>0</v>
      </c>
      <c r="O21" s="31"/>
      <c r="P21" s="32"/>
      <c r="Q21" s="32"/>
      <c r="R21" s="33"/>
      <c r="S21" s="34">
        <f>B17*S20</f>
        <v>0</v>
      </c>
      <c r="T21" s="43">
        <f>T20*B17</f>
        <v>3899900</v>
      </c>
    </row>
    <row r="22" spans="1:20" ht="15.75" thickTop="1">
      <c r="A22" s="173" t="s">
        <v>36</v>
      </c>
      <c r="B22" s="92" t="s">
        <v>11</v>
      </c>
      <c r="C22" s="101"/>
      <c r="D22" s="101"/>
      <c r="E22" s="101"/>
      <c r="F22" s="101"/>
      <c r="G22" s="101"/>
      <c r="H22" s="101"/>
      <c r="I22" s="101"/>
      <c r="J22" s="101"/>
      <c r="K22" s="101"/>
      <c r="L22" s="101"/>
      <c r="M22" s="101"/>
      <c r="N22" s="101"/>
      <c r="O22" s="101"/>
      <c r="P22" s="101"/>
      <c r="Q22" s="101"/>
      <c r="R22" s="101"/>
      <c r="S22" s="101"/>
      <c r="T22" s="111"/>
    </row>
    <row r="23" spans="1:20" ht="15.75" thickBot="1">
      <c r="A23" s="174"/>
      <c r="B23" s="112"/>
      <c r="C23" s="113"/>
      <c r="D23" s="113"/>
      <c r="E23" s="113"/>
      <c r="F23" s="113"/>
      <c r="G23" s="113"/>
      <c r="H23" s="113"/>
      <c r="I23" s="113"/>
      <c r="J23" s="113"/>
      <c r="K23" s="113"/>
      <c r="L23" s="113"/>
      <c r="M23" s="113"/>
      <c r="N23" s="113"/>
      <c r="O23" s="113"/>
      <c r="P23" s="113"/>
      <c r="Q23" s="113"/>
      <c r="R23" s="113"/>
      <c r="S23" s="113"/>
      <c r="T23" s="114"/>
    </row>
    <row r="24" spans="1:20" ht="15.75" thickTop="1">
      <c r="A24" s="173" t="s">
        <v>4</v>
      </c>
      <c r="B24" s="115">
        <v>2580</v>
      </c>
      <c r="C24" s="116"/>
      <c r="D24" s="116"/>
      <c r="E24" s="116"/>
      <c r="F24" s="116"/>
      <c r="G24" s="116"/>
      <c r="H24" s="116"/>
      <c r="I24" s="116"/>
      <c r="J24" s="116"/>
      <c r="K24" s="116"/>
      <c r="L24" s="116"/>
      <c r="M24" s="116"/>
      <c r="N24" s="116"/>
      <c r="O24" s="116"/>
      <c r="P24" s="116"/>
      <c r="Q24" s="116"/>
      <c r="R24" s="116"/>
      <c r="S24" s="116"/>
      <c r="T24" s="117"/>
    </row>
    <row r="25" spans="1:20" ht="1.5" customHeight="1" thickBot="1">
      <c r="A25" s="174"/>
      <c r="B25" s="118"/>
      <c r="C25" s="119"/>
      <c r="D25" s="119"/>
      <c r="E25" s="119"/>
      <c r="F25" s="119"/>
      <c r="G25" s="119"/>
      <c r="H25" s="119"/>
      <c r="I25" s="119"/>
      <c r="J25" s="119"/>
      <c r="K25" s="119"/>
      <c r="L25" s="119"/>
      <c r="M25" s="120"/>
      <c r="N25" s="120"/>
      <c r="O25" s="120"/>
      <c r="P25" s="120"/>
      <c r="Q25" s="120"/>
      <c r="R25" s="120"/>
      <c r="S25" s="120"/>
      <c r="T25" s="121"/>
    </row>
    <row r="26" spans="1:20" ht="15" customHeight="1" thickTop="1">
      <c r="A26" s="173" t="s">
        <v>35</v>
      </c>
      <c r="B26" s="92" t="s">
        <v>59</v>
      </c>
      <c r="C26" s="101"/>
      <c r="D26" s="101"/>
      <c r="E26" s="101"/>
      <c r="F26" s="101"/>
      <c r="G26" s="93"/>
      <c r="H26" s="85" t="s">
        <v>9</v>
      </c>
      <c r="I26" s="86"/>
      <c r="J26" s="86"/>
      <c r="K26" s="86"/>
      <c r="L26" s="86"/>
      <c r="M26" s="123"/>
      <c r="N26" s="124"/>
      <c r="O26" s="124"/>
      <c r="P26" s="124"/>
      <c r="Q26" s="124"/>
      <c r="R26" s="124"/>
      <c r="S26" s="125"/>
      <c r="T26" s="129"/>
    </row>
    <row r="27" spans="1:20" ht="15" customHeight="1" thickBot="1">
      <c r="A27" s="174"/>
      <c r="B27" s="112"/>
      <c r="C27" s="113"/>
      <c r="D27" s="113"/>
      <c r="E27" s="113"/>
      <c r="F27" s="113"/>
      <c r="G27" s="122"/>
      <c r="H27" s="88"/>
      <c r="I27" s="89"/>
      <c r="J27" s="89"/>
      <c r="K27" s="89"/>
      <c r="L27" s="89"/>
      <c r="M27" s="126"/>
      <c r="N27" s="127"/>
      <c r="O27" s="127"/>
      <c r="P27" s="127"/>
      <c r="Q27" s="127"/>
      <c r="R27" s="127"/>
      <c r="S27" s="128"/>
      <c r="T27" s="130"/>
    </row>
    <row r="28" spans="1:20" ht="17.25" thickBot="1" thickTop="1">
      <c r="A28" s="20" t="s">
        <v>10</v>
      </c>
      <c r="B28" s="142">
        <v>160</v>
      </c>
      <c r="C28" s="143"/>
      <c r="D28" s="142">
        <v>150</v>
      </c>
      <c r="E28" s="143"/>
      <c r="F28" s="14">
        <v>0</v>
      </c>
      <c r="G28" s="34">
        <v>155</v>
      </c>
      <c r="H28" s="14"/>
      <c r="I28" s="14"/>
      <c r="J28" s="14"/>
      <c r="K28" s="140"/>
      <c r="L28" s="141"/>
      <c r="M28" s="14" t="s">
        <v>6</v>
      </c>
      <c r="N28" s="14"/>
      <c r="O28" s="55"/>
      <c r="P28" s="17"/>
      <c r="Q28" s="17"/>
      <c r="R28" s="14"/>
      <c r="S28" s="34"/>
      <c r="T28" s="37">
        <v>155</v>
      </c>
    </row>
    <row r="29" spans="1:20" ht="17.25" thickBot="1" thickTop="1">
      <c r="A29" s="20" t="s">
        <v>7</v>
      </c>
      <c r="B29" s="142">
        <f>B24*B28</f>
        <v>412800</v>
      </c>
      <c r="C29" s="143"/>
      <c r="D29" s="142">
        <f>D28*B24</f>
        <v>387000</v>
      </c>
      <c r="E29" s="143"/>
      <c r="F29" s="14">
        <f>F28*B24</f>
        <v>0</v>
      </c>
      <c r="G29" s="34">
        <f>B24*G28</f>
        <v>399900</v>
      </c>
      <c r="H29" s="14">
        <f>B24*H28</f>
        <v>0</v>
      </c>
      <c r="I29" s="14">
        <f>I28*B24</f>
        <v>0</v>
      </c>
      <c r="J29" s="14">
        <f>J28*B24</f>
        <v>0</v>
      </c>
      <c r="K29" s="140">
        <f>B24*K28</f>
        <v>0</v>
      </c>
      <c r="L29" s="141"/>
      <c r="M29" s="14"/>
      <c r="N29" s="14">
        <f>B24*N28</f>
        <v>0</v>
      </c>
      <c r="O29" s="38"/>
      <c r="P29" s="53"/>
      <c r="Q29" s="53"/>
      <c r="R29" s="36"/>
      <c r="S29" s="34">
        <f>B24*S28</f>
        <v>0</v>
      </c>
      <c r="T29" s="37">
        <f>T28*B24</f>
        <v>399900</v>
      </c>
    </row>
    <row r="30" spans="1:20" ht="15.75" thickTop="1">
      <c r="A30" s="173" t="s">
        <v>36</v>
      </c>
      <c r="B30" s="94" t="s">
        <v>12</v>
      </c>
      <c r="C30" s="139"/>
      <c r="D30" s="139"/>
      <c r="E30" s="139"/>
      <c r="F30" s="139"/>
      <c r="G30" s="139"/>
      <c r="H30" s="139"/>
      <c r="I30" s="139"/>
      <c r="J30" s="139"/>
      <c r="K30" s="139"/>
      <c r="L30" s="139"/>
      <c r="M30" s="139"/>
      <c r="N30" s="139"/>
      <c r="O30" s="139"/>
      <c r="P30" s="139"/>
      <c r="Q30" s="139"/>
      <c r="R30" s="139"/>
      <c r="S30" s="95"/>
      <c r="T30" s="103"/>
    </row>
    <row r="31" spans="1:20" ht="15.75" thickBot="1">
      <c r="A31" s="174"/>
      <c r="B31" s="112"/>
      <c r="C31" s="113"/>
      <c r="D31" s="113"/>
      <c r="E31" s="113"/>
      <c r="F31" s="113"/>
      <c r="G31" s="113"/>
      <c r="H31" s="113"/>
      <c r="I31" s="113"/>
      <c r="J31" s="113"/>
      <c r="K31" s="113"/>
      <c r="L31" s="113"/>
      <c r="M31" s="113"/>
      <c r="N31" s="113"/>
      <c r="O31" s="113"/>
      <c r="P31" s="113"/>
      <c r="Q31" s="113"/>
      <c r="R31" s="113"/>
      <c r="S31" s="122"/>
      <c r="T31" s="138"/>
    </row>
    <row r="32" spans="1:20" ht="20.25" thickBot="1" thickTop="1">
      <c r="A32" s="20" t="s">
        <v>4</v>
      </c>
      <c r="B32" s="144">
        <v>4075</v>
      </c>
      <c r="C32" s="145"/>
      <c r="D32" s="145"/>
      <c r="E32" s="145"/>
      <c r="F32" s="145"/>
      <c r="G32" s="145"/>
      <c r="H32" s="145"/>
      <c r="I32" s="145"/>
      <c r="J32" s="145"/>
      <c r="K32" s="145"/>
      <c r="L32" s="145"/>
      <c r="M32" s="145"/>
      <c r="N32" s="145"/>
      <c r="O32" s="145"/>
      <c r="P32" s="145"/>
      <c r="Q32" s="145"/>
      <c r="R32" s="145"/>
      <c r="S32" s="146"/>
      <c r="T32" s="37"/>
    </row>
    <row r="33" spans="1:20" ht="15" customHeight="1" thickTop="1">
      <c r="A33" s="173" t="s">
        <v>35</v>
      </c>
      <c r="B33" s="92" t="s">
        <v>60</v>
      </c>
      <c r="C33" s="101"/>
      <c r="D33" s="101"/>
      <c r="E33" s="101"/>
      <c r="F33" s="101"/>
      <c r="G33" s="93"/>
      <c r="H33" s="131"/>
      <c r="I33" s="132"/>
      <c r="J33" s="132"/>
      <c r="K33" s="132"/>
      <c r="L33" s="133"/>
      <c r="M33" s="131"/>
      <c r="N33" s="132"/>
      <c r="O33" s="132"/>
      <c r="P33" s="132"/>
      <c r="Q33" s="132"/>
      <c r="R33" s="132"/>
      <c r="S33" s="133"/>
      <c r="T33" s="137"/>
    </row>
    <row r="34" spans="1:20" ht="15" customHeight="1" thickBot="1">
      <c r="A34" s="174"/>
      <c r="B34" s="112"/>
      <c r="C34" s="113"/>
      <c r="D34" s="113"/>
      <c r="E34" s="113"/>
      <c r="F34" s="113"/>
      <c r="G34" s="122"/>
      <c r="H34" s="134"/>
      <c r="I34" s="135"/>
      <c r="J34" s="135"/>
      <c r="K34" s="135"/>
      <c r="L34" s="136"/>
      <c r="M34" s="134"/>
      <c r="N34" s="135"/>
      <c r="O34" s="135"/>
      <c r="P34" s="135"/>
      <c r="Q34" s="135"/>
      <c r="R34" s="135"/>
      <c r="S34" s="136"/>
      <c r="T34" s="138"/>
    </row>
    <row r="35" spans="1:20" ht="17.25" thickBot="1" thickTop="1">
      <c r="A35" s="20" t="s">
        <v>10</v>
      </c>
      <c r="B35" s="142">
        <v>95</v>
      </c>
      <c r="C35" s="143"/>
      <c r="D35" s="142">
        <v>120</v>
      </c>
      <c r="E35" s="143"/>
      <c r="F35" s="14">
        <v>100</v>
      </c>
      <c r="G35" s="34">
        <v>105</v>
      </c>
      <c r="H35" s="14"/>
      <c r="I35" s="14"/>
      <c r="J35" s="14"/>
      <c r="K35" s="140"/>
      <c r="L35" s="141"/>
      <c r="M35" s="14"/>
      <c r="N35" s="14"/>
      <c r="O35" s="38"/>
      <c r="P35" s="53"/>
      <c r="Q35" s="53"/>
      <c r="R35" s="36"/>
      <c r="S35" s="34"/>
      <c r="T35" s="37">
        <v>105</v>
      </c>
    </row>
    <row r="36" spans="1:20" ht="17.25" thickBot="1" thickTop="1">
      <c r="A36" s="20" t="s">
        <v>7</v>
      </c>
      <c r="B36" s="142">
        <f>B35*B32</f>
        <v>387125</v>
      </c>
      <c r="C36" s="143"/>
      <c r="D36" s="142">
        <f>D35*B32</f>
        <v>489000</v>
      </c>
      <c r="E36" s="143"/>
      <c r="F36" s="14">
        <f>F35*B32</f>
        <v>407500</v>
      </c>
      <c r="G36" s="34">
        <f>G35*B32</f>
        <v>427875</v>
      </c>
      <c r="H36" s="14">
        <f>H35*B32</f>
        <v>0</v>
      </c>
      <c r="I36" s="14">
        <v>0</v>
      </c>
      <c r="J36" s="14">
        <f>J35*B32</f>
        <v>0</v>
      </c>
      <c r="K36" s="140">
        <f>K35*B32</f>
        <v>0</v>
      </c>
      <c r="L36" s="141"/>
      <c r="M36" s="14">
        <f>M35*B32</f>
        <v>0</v>
      </c>
      <c r="N36" s="14">
        <f>N35*B32</f>
        <v>0</v>
      </c>
      <c r="O36" s="38"/>
      <c r="P36" s="53"/>
      <c r="Q36" s="53"/>
      <c r="R36" s="36"/>
      <c r="S36" s="34">
        <f>S35*B32</f>
        <v>0</v>
      </c>
      <c r="T36" s="37">
        <f>T35*B32</f>
        <v>427875</v>
      </c>
    </row>
    <row r="37" spans="1:20" ht="15.75" thickTop="1">
      <c r="A37" s="173" t="s">
        <v>36</v>
      </c>
      <c r="B37" s="92" t="s">
        <v>13</v>
      </c>
      <c r="C37" s="101"/>
      <c r="D37" s="101"/>
      <c r="E37" s="101"/>
      <c r="F37" s="101"/>
      <c r="G37" s="101"/>
      <c r="H37" s="101"/>
      <c r="I37" s="101"/>
      <c r="J37" s="101"/>
      <c r="K37" s="101"/>
      <c r="L37" s="101"/>
      <c r="M37" s="101"/>
      <c r="N37" s="101"/>
      <c r="O37" s="101"/>
      <c r="P37" s="101"/>
      <c r="Q37" s="101"/>
      <c r="R37" s="101"/>
      <c r="S37" s="93"/>
      <c r="T37" s="137"/>
    </row>
    <row r="38" spans="1:20" ht="15.75" thickBot="1">
      <c r="A38" s="174"/>
      <c r="B38" s="112"/>
      <c r="C38" s="113"/>
      <c r="D38" s="113"/>
      <c r="E38" s="113"/>
      <c r="F38" s="113"/>
      <c r="G38" s="113"/>
      <c r="H38" s="113"/>
      <c r="I38" s="113"/>
      <c r="J38" s="113"/>
      <c r="K38" s="113"/>
      <c r="L38" s="113"/>
      <c r="M38" s="113"/>
      <c r="N38" s="113"/>
      <c r="O38" s="113"/>
      <c r="P38" s="113"/>
      <c r="Q38" s="113"/>
      <c r="R38" s="113"/>
      <c r="S38" s="122"/>
      <c r="T38" s="138"/>
    </row>
    <row r="39" spans="1:20" ht="20.25" thickBot="1" thickTop="1">
      <c r="A39" s="20" t="s">
        <v>4</v>
      </c>
      <c r="B39" s="144">
        <v>4300</v>
      </c>
      <c r="C39" s="145"/>
      <c r="D39" s="145"/>
      <c r="E39" s="145"/>
      <c r="F39" s="145"/>
      <c r="G39" s="145"/>
      <c r="H39" s="145"/>
      <c r="I39" s="145"/>
      <c r="J39" s="145"/>
      <c r="K39" s="145"/>
      <c r="L39" s="145"/>
      <c r="M39" s="145"/>
      <c r="N39" s="145"/>
      <c r="O39" s="145"/>
      <c r="P39" s="145"/>
      <c r="Q39" s="145"/>
      <c r="R39" s="145"/>
      <c r="S39" s="146"/>
      <c r="T39" s="37"/>
    </row>
    <row r="40" spans="1:20" ht="0.75" customHeight="1" thickTop="1">
      <c r="A40" s="173" t="s">
        <v>35</v>
      </c>
      <c r="B40" s="92" t="s">
        <v>14</v>
      </c>
      <c r="C40" s="101"/>
      <c r="D40" s="101"/>
      <c r="E40" s="101"/>
      <c r="F40" s="101"/>
      <c r="G40" s="93"/>
      <c r="H40" s="131"/>
      <c r="I40" s="132"/>
      <c r="J40" s="132"/>
      <c r="K40" s="132"/>
      <c r="L40" s="133"/>
      <c r="M40" s="131"/>
      <c r="N40" s="132"/>
      <c r="O40" s="132"/>
      <c r="P40" s="132"/>
      <c r="Q40" s="132"/>
      <c r="R40" s="132"/>
      <c r="S40" s="133"/>
      <c r="T40" s="137"/>
    </row>
    <row r="41" spans="1:20" ht="33" customHeight="1" thickBot="1">
      <c r="A41" s="174"/>
      <c r="B41" s="112" t="s">
        <v>60</v>
      </c>
      <c r="C41" s="113"/>
      <c r="D41" s="113"/>
      <c r="E41" s="113"/>
      <c r="F41" s="113"/>
      <c r="G41" s="122"/>
      <c r="H41" s="134"/>
      <c r="I41" s="135"/>
      <c r="J41" s="135"/>
      <c r="K41" s="135"/>
      <c r="L41" s="136"/>
      <c r="M41" s="134"/>
      <c r="N41" s="135"/>
      <c r="O41" s="135"/>
      <c r="P41" s="135"/>
      <c r="Q41" s="135"/>
      <c r="R41" s="135"/>
      <c r="S41" s="136"/>
      <c r="T41" s="138"/>
    </row>
    <row r="42" spans="1:20" ht="17.25" thickBot="1" thickTop="1">
      <c r="A42" s="20" t="s">
        <v>10</v>
      </c>
      <c r="B42" s="142">
        <v>150</v>
      </c>
      <c r="C42" s="143"/>
      <c r="D42" s="142">
        <v>160</v>
      </c>
      <c r="E42" s="143"/>
      <c r="F42" s="14">
        <v>130</v>
      </c>
      <c r="G42" s="34">
        <v>146.67</v>
      </c>
      <c r="H42" s="14"/>
      <c r="I42" s="14"/>
      <c r="J42" s="14"/>
      <c r="K42" s="140"/>
      <c r="L42" s="141"/>
      <c r="M42" s="14"/>
      <c r="N42" s="14"/>
      <c r="O42" s="35"/>
      <c r="P42" s="53"/>
      <c r="Q42" s="53"/>
      <c r="R42" s="36"/>
      <c r="S42" s="34"/>
      <c r="T42" s="37">
        <v>146</v>
      </c>
    </row>
    <row r="43" spans="1:20" ht="17.25" thickBot="1" thickTop="1">
      <c r="A43" s="20" t="s">
        <v>7</v>
      </c>
      <c r="B43" s="142">
        <f>B42*B39</f>
        <v>645000</v>
      </c>
      <c r="C43" s="143"/>
      <c r="D43" s="142">
        <f>D42*B39</f>
        <v>688000</v>
      </c>
      <c r="E43" s="143"/>
      <c r="F43" s="14">
        <f>F42*B39</f>
        <v>559000</v>
      </c>
      <c r="G43" s="34">
        <f>G42*B39</f>
        <v>630681</v>
      </c>
      <c r="H43" s="14">
        <v>0</v>
      </c>
      <c r="I43" s="14">
        <v>0</v>
      </c>
      <c r="J43" s="14">
        <v>0</v>
      </c>
      <c r="K43" s="140">
        <v>0</v>
      </c>
      <c r="L43" s="141"/>
      <c r="M43" s="14">
        <v>0</v>
      </c>
      <c r="N43" s="14"/>
      <c r="O43" s="31"/>
      <c r="P43" s="53"/>
      <c r="Q43" s="53"/>
      <c r="R43" s="36"/>
      <c r="S43" s="34"/>
      <c r="T43" s="37">
        <f>T42*B39</f>
        <v>627800</v>
      </c>
    </row>
    <row r="44" spans="1:20" ht="15.75" thickTop="1">
      <c r="A44" s="173" t="s">
        <v>36</v>
      </c>
      <c r="B44" s="92" t="s">
        <v>15</v>
      </c>
      <c r="C44" s="101"/>
      <c r="D44" s="101"/>
      <c r="E44" s="101"/>
      <c r="F44" s="101"/>
      <c r="G44" s="101"/>
      <c r="H44" s="101"/>
      <c r="I44" s="101"/>
      <c r="J44" s="101"/>
      <c r="K44" s="101"/>
      <c r="L44" s="101"/>
      <c r="M44" s="101"/>
      <c r="N44" s="101"/>
      <c r="O44" s="101"/>
      <c r="P44" s="101"/>
      <c r="Q44" s="101"/>
      <c r="R44" s="101"/>
      <c r="S44" s="93"/>
      <c r="T44" s="137"/>
    </row>
    <row r="45" spans="1:20" ht="15.75" thickBot="1">
      <c r="A45" s="174"/>
      <c r="B45" s="112"/>
      <c r="C45" s="113"/>
      <c r="D45" s="113"/>
      <c r="E45" s="113"/>
      <c r="F45" s="113"/>
      <c r="G45" s="113"/>
      <c r="H45" s="113"/>
      <c r="I45" s="113"/>
      <c r="J45" s="113"/>
      <c r="K45" s="113"/>
      <c r="L45" s="113"/>
      <c r="M45" s="113"/>
      <c r="N45" s="113"/>
      <c r="O45" s="113"/>
      <c r="P45" s="113"/>
      <c r="Q45" s="113"/>
      <c r="R45" s="113"/>
      <c r="S45" s="122"/>
      <c r="T45" s="138"/>
    </row>
    <row r="46" spans="1:20" ht="20.25" thickBot="1" thickTop="1">
      <c r="A46" s="20" t="s">
        <v>4</v>
      </c>
      <c r="B46" s="144">
        <v>1635</v>
      </c>
      <c r="C46" s="145"/>
      <c r="D46" s="145"/>
      <c r="E46" s="145"/>
      <c r="F46" s="145"/>
      <c r="G46" s="145"/>
      <c r="H46" s="145"/>
      <c r="I46" s="145"/>
      <c r="J46" s="145"/>
      <c r="K46" s="145"/>
      <c r="L46" s="145"/>
      <c r="M46" s="145"/>
      <c r="N46" s="145"/>
      <c r="O46" s="145"/>
      <c r="P46" s="145"/>
      <c r="Q46" s="145"/>
      <c r="R46" s="145"/>
      <c r="S46" s="146"/>
      <c r="T46" s="37"/>
    </row>
    <row r="47" spans="1:20" ht="15" customHeight="1" thickTop="1">
      <c r="A47" s="173" t="s">
        <v>35</v>
      </c>
      <c r="B47" s="92" t="s">
        <v>16</v>
      </c>
      <c r="C47" s="101"/>
      <c r="D47" s="101"/>
      <c r="E47" s="101"/>
      <c r="F47" s="101"/>
      <c r="G47" s="93"/>
      <c r="H47" s="92" t="s">
        <v>69</v>
      </c>
      <c r="I47" s="101"/>
      <c r="J47" s="101"/>
      <c r="K47" s="101"/>
      <c r="L47" s="93"/>
      <c r="M47" s="147"/>
      <c r="N47" s="148"/>
      <c r="O47" s="148"/>
      <c r="P47" s="148"/>
      <c r="Q47" s="148"/>
      <c r="R47" s="148"/>
      <c r="S47" s="149"/>
      <c r="T47" s="137"/>
    </row>
    <row r="48" spans="1:20" ht="15" customHeight="1" thickBot="1">
      <c r="A48" s="174"/>
      <c r="B48" s="112"/>
      <c r="C48" s="113"/>
      <c r="D48" s="113"/>
      <c r="E48" s="113"/>
      <c r="F48" s="113"/>
      <c r="G48" s="122"/>
      <c r="H48" s="112"/>
      <c r="I48" s="113"/>
      <c r="J48" s="113"/>
      <c r="K48" s="113"/>
      <c r="L48" s="122"/>
      <c r="M48" s="150"/>
      <c r="N48" s="151"/>
      <c r="O48" s="151"/>
      <c r="P48" s="151"/>
      <c r="Q48" s="151"/>
      <c r="R48" s="151"/>
      <c r="S48" s="152"/>
      <c r="T48" s="138"/>
    </row>
    <row r="49" spans="1:20" ht="17.25" thickBot="1" thickTop="1">
      <c r="A49" s="20" t="s">
        <v>10</v>
      </c>
      <c r="B49" s="142">
        <v>290</v>
      </c>
      <c r="C49" s="143"/>
      <c r="D49" s="142">
        <v>330</v>
      </c>
      <c r="E49" s="143"/>
      <c r="F49" s="14">
        <v>280</v>
      </c>
      <c r="G49" s="34">
        <v>300</v>
      </c>
      <c r="H49" s="14">
        <v>290</v>
      </c>
      <c r="I49" s="14">
        <v>0</v>
      </c>
      <c r="J49" s="14">
        <v>290</v>
      </c>
      <c r="K49" s="140">
        <v>290</v>
      </c>
      <c r="L49" s="141"/>
      <c r="M49" s="14"/>
      <c r="N49" s="14"/>
      <c r="O49" s="38"/>
      <c r="P49" s="53"/>
      <c r="Q49" s="53"/>
      <c r="R49" s="36"/>
      <c r="S49" s="14"/>
      <c r="T49" s="37">
        <v>300</v>
      </c>
    </row>
    <row r="50" spans="1:20" ht="17.25" thickBot="1" thickTop="1">
      <c r="A50" s="20" t="s">
        <v>7</v>
      </c>
      <c r="B50" s="142">
        <f>B49*B46</f>
        <v>474150</v>
      </c>
      <c r="C50" s="143"/>
      <c r="D50" s="142">
        <f>D49*B46</f>
        <v>539550</v>
      </c>
      <c r="E50" s="143"/>
      <c r="F50" s="14">
        <f>F49*B46</f>
        <v>457800</v>
      </c>
      <c r="G50" s="34">
        <f>G49*B46</f>
        <v>490500</v>
      </c>
      <c r="H50" s="14">
        <f>H49*B46</f>
        <v>474150</v>
      </c>
      <c r="I50" s="14">
        <f>I49*B46</f>
        <v>0</v>
      </c>
      <c r="J50" s="14">
        <f>J49*B46</f>
        <v>474150</v>
      </c>
      <c r="K50" s="140">
        <f>K49*B46</f>
        <v>474150</v>
      </c>
      <c r="L50" s="141"/>
      <c r="M50" s="14"/>
      <c r="N50" s="14"/>
      <c r="O50" s="38"/>
      <c r="P50" s="53"/>
      <c r="Q50" s="53"/>
      <c r="R50" s="36"/>
      <c r="S50" s="14"/>
      <c r="T50" s="37">
        <f>T49*B46</f>
        <v>490500</v>
      </c>
    </row>
    <row r="51" spans="1:20" ht="15.75" thickTop="1">
      <c r="A51" s="173" t="s">
        <v>36</v>
      </c>
      <c r="B51" s="92" t="s">
        <v>17</v>
      </c>
      <c r="C51" s="101"/>
      <c r="D51" s="101"/>
      <c r="E51" s="101"/>
      <c r="F51" s="101"/>
      <c r="G51" s="101"/>
      <c r="H51" s="101"/>
      <c r="I51" s="101"/>
      <c r="J51" s="101"/>
      <c r="K51" s="101"/>
      <c r="L51" s="101"/>
      <c r="M51" s="101"/>
      <c r="N51" s="101"/>
      <c r="O51" s="101"/>
      <c r="P51" s="101"/>
      <c r="Q51" s="101"/>
      <c r="R51" s="101"/>
      <c r="S51" s="93"/>
      <c r="T51" s="137"/>
    </row>
    <row r="52" spans="1:20" ht="15.75" thickBot="1">
      <c r="A52" s="174"/>
      <c r="B52" s="112"/>
      <c r="C52" s="113"/>
      <c r="D52" s="113"/>
      <c r="E52" s="113"/>
      <c r="F52" s="113"/>
      <c r="G52" s="113"/>
      <c r="H52" s="113"/>
      <c r="I52" s="113"/>
      <c r="J52" s="113"/>
      <c r="K52" s="113"/>
      <c r="L52" s="113"/>
      <c r="M52" s="113"/>
      <c r="N52" s="113"/>
      <c r="O52" s="113"/>
      <c r="P52" s="113"/>
      <c r="Q52" s="113"/>
      <c r="R52" s="113"/>
      <c r="S52" s="122"/>
      <c r="T52" s="138"/>
    </row>
    <row r="53" spans="1:20" ht="20.25" thickBot="1" thickTop="1">
      <c r="A53" s="20" t="s">
        <v>4</v>
      </c>
      <c r="B53" s="144">
        <v>2064</v>
      </c>
      <c r="C53" s="145"/>
      <c r="D53" s="145"/>
      <c r="E53" s="145"/>
      <c r="F53" s="145"/>
      <c r="G53" s="145"/>
      <c r="H53" s="145"/>
      <c r="I53" s="145"/>
      <c r="J53" s="145"/>
      <c r="K53" s="145"/>
      <c r="L53" s="145"/>
      <c r="M53" s="145"/>
      <c r="N53" s="145"/>
      <c r="O53" s="145"/>
      <c r="P53" s="145"/>
      <c r="Q53" s="145"/>
      <c r="R53" s="145"/>
      <c r="S53" s="146"/>
      <c r="T53" s="37"/>
    </row>
    <row r="54" spans="1:20" ht="15" customHeight="1" thickTop="1">
      <c r="A54" s="173" t="s">
        <v>35</v>
      </c>
      <c r="B54" s="92" t="s">
        <v>8</v>
      </c>
      <c r="C54" s="101"/>
      <c r="D54" s="101"/>
      <c r="E54" s="101"/>
      <c r="F54" s="101"/>
      <c r="G54" s="93"/>
      <c r="H54" s="92" t="s">
        <v>69</v>
      </c>
      <c r="I54" s="101"/>
      <c r="J54" s="101"/>
      <c r="K54" s="101"/>
      <c r="L54" s="93"/>
      <c r="M54" s="147"/>
      <c r="N54" s="148"/>
      <c r="O54" s="148"/>
      <c r="P54" s="148"/>
      <c r="Q54" s="148"/>
      <c r="R54" s="148"/>
      <c r="S54" s="149"/>
      <c r="T54" s="137"/>
    </row>
    <row r="55" spans="1:20" ht="15" customHeight="1" thickBot="1">
      <c r="A55" s="174"/>
      <c r="B55" s="112"/>
      <c r="C55" s="113"/>
      <c r="D55" s="113"/>
      <c r="E55" s="113"/>
      <c r="F55" s="113"/>
      <c r="G55" s="122"/>
      <c r="H55" s="112"/>
      <c r="I55" s="113"/>
      <c r="J55" s="113"/>
      <c r="K55" s="113"/>
      <c r="L55" s="122"/>
      <c r="M55" s="150"/>
      <c r="N55" s="151"/>
      <c r="O55" s="151"/>
      <c r="P55" s="151"/>
      <c r="Q55" s="151"/>
      <c r="R55" s="151"/>
      <c r="S55" s="152"/>
      <c r="T55" s="138"/>
    </row>
    <row r="56" spans="1:20" ht="17.25" thickBot="1" thickTop="1">
      <c r="A56" s="20" t="s">
        <v>10</v>
      </c>
      <c r="B56" s="142">
        <v>290</v>
      </c>
      <c r="C56" s="143"/>
      <c r="D56" s="142">
        <v>320</v>
      </c>
      <c r="E56" s="143"/>
      <c r="F56" s="14">
        <v>270</v>
      </c>
      <c r="G56" s="34">
        <v>293.33</v>
      </c>
      <c r="H56" s="14"/>
      <c r="I56" s="14">
        <v>0</v>
      </c>
      <c r="J56" s="14"/>
      <c r="K56" s="140">
        <v>0</v>
      </c>
      <c r="L56" s="141"/>
      <c r="M56" s="14"/>
      <c r="N56" s="14"/>
      <c r="O56" s="38"/>
      <c r="P56" s="53"/>
      <c r="Q56" s="53"/>
      <c r="R56" s="36"/>
      <c r="S56" s="34"/>
      <c r="T56" s="37">
        <v>293</v>
      </c>
    </row>
    <row r="57" spans="1:20" ht="17.25" thickBot="1" thickTop="1">
      <c r="A57" s="20" t="s">
        <v>7</v>
      </c>
      <c r="B57" s="142">
        <f>B56*B53</f>
        <v>598560</v>
      </c>
      <c r="C57" s="143"/>
      <c r="D57" s="142">
        <f>D56*B53</f>
        <v>660480</v>
      </c>
      <c r="E57" s="143"/>
      <c r="F57" s="14">
        <f>F56*B53</f>
        <v>557280</v>
      </c>
      <c r="G57" s="34">
        <f>G56*B53</f>
        <v>605433.12</v>
      </c>
      <c r="H57" s="14">
        <f>H56*B53</f>
        <v>0</v>
      </c>
      <c r="I57" s="14">
        <f>I56*B53</f>
        <v>0</v>
      </c>
      <c r="J57" s="14">
        <f>J56*B53</f>
        <v>0</v>
      </c>
      <c r="K57" s="140">
        <f>K56*B53</f>
        <v>0</v>
      </c>
      <c r="L57" s="141"/>
      <c r="M57" s="14"/>
      <c r="N57" s="14"/>
      <c r="O57" s="38"/>
      <c r="P57" s="53"/>
      <c r="Q57" s="53"/>
      <c r="R57" s="36"/>
      <c r="S57" s="14"/>
      <c r="T57" s="37">
        <f>T56*B53</f>
        <v>604752</v>
      </c>
    </row>
    <row r="58" spans="1:20" ht="17.25" thickBot="1" thickTop="1">
      <c r="A58" s="20" t="s">
        <v>18</v>
      </c>
      <c r="B58" s="158"/>
      <c r="C58" s="159"/>
      <c r="D58" s="158"/>
      <c r="E58" s="159"/>
      <c r="F58" s="56"/>
      <c r="G58" s="56"/>
      <c r="H58" s="56"/>
      <c r="I58" s="56"/>
      <c r="J58" s="56"/>
      <c r="K58" s="158"/>
      <c r="L58" s="159"/>
      <c r="M58" s="56"/>
      <c r="N58" s="56"/>
      <c r="O58" s="60"/>
      <c r="P58" s="58"/>
      <c r="Q58" s="58"/>
      <c r="R58" s="57"/>
      <c r="S58" s="56"/>
      <c r="T58" s="61"/>
    </row>
    <row r="59" spans="1:20" ht="42" customHeight="1" thickBot="1" thickTop="1">
      <c r="A59" s="20" t="s">
        <v>19</v>
      </c>
      <c r="B59" s="142"/>
      <c r="C59" s="143"/>
      <c r="D59" s="156"/>
      <c r="E59" s="157"/>
      <c r="F59" s="14"/>
      <c r="G59" s="14"/>
      <c r="H59" s="44"/>
      <c r="I59" s="44"/>
      <c r="J59" s="14"/>
      <c r="K59" s="156"/>
      <c r="L59" s="157"/>
      <c r="M59" s="44"/>
      <c r="N59" s="44"/>
      <c r="O59" s="38"/>
      <c r="P59" s="53"/>
      <c r="Q59" s="53"/>
      <c r="R59" s="36"/>
      <c r="S59" s="44"/>
      <c r="T59" s="23"/>
    </row>
    <row r="60" spans="1:20" ht="15.75" thickTop="1">
      <c r="A60" s="173" t="s">
        <v>37</v>
      </c>
      <c r="B60" s="153">
        <f>B57+B50+B43+B36+B29+B21+B14</f>
        <v>7541135</v>
      </c>
      <c r="C60" s="149"/>
      <c r="D60" s="153">
        <f>D57+D50+D43+D36+D29+D21+E14</f>
        <v>8004330</v>
      </c>
      <c r="E60" s="149"/>
      <c r="F60" s="154">
        <f>F57+F50+F43+F36+F29+F21+F14</f>
        <v>6674580</v>
      </c>
      <c r="G60" s="154">
        <f>G57+G50+G43+G36+G29+G21+G14</f>
        <v>7540003.220000001</v>
      </c>
      <c r="H60" s="154">
        <f>H57+H50+H43+H36+H29+H21+H14</f>
        <v>474150</v>
      </c>
      <c r="I60" s="154">
        <f>I57+I50+I43+I36+I29+I21+I14</f>
        <v>0</v>
      </c>
      <c r="J60" s="154">
        <f>J57+J50+J43+J36+J29+J21+J14</f>
        <v>474150</v>
      </c>
      <c r="K60" s="153">
        <f>K57+K50+K43+K36+K29+K21+L14</f>
        <v>474150</v>
      </c>
      <c r="L60" s="149"/>
      <c r="M60" s="154">
        <v>0</v>
      </c>
      <c r="N60" s="154">
        <v>0</v>
      </c>
      <c r="O60" s="153">
        <f>O14</f>
        <v>0</v>
      </c>
      <c r="P60" s="148"/>
      <c r="Q60" s="148"/>
      <c r="R60" s="149"/>
      <c r="S60" s="154">
        <v>0</v>
      </c>
      <c r="T60" s="162">
        <f>T57+T50+T43+T36+T29+T21+T14</f>
        <v>7533607</v>
      </c>
    </row>
    <row r="61" spans="1:20" ht="15.75" thickBot="1">
      <c r="A61" s="174"/>
      <c r="B61" s="150"/>
      <c r="C61" s="152"/>
      <c r="D61" s="150"/>
      <c r="E61" s="152"/>
      <c r="F61" s="155"/>
      <c r="G61" s="155"/>
      <c r="H61" s="155"/>
      <c r="I61" s="155"/>
      <c r="J61" s="155"/>
      <c r="K61" s="150"/>
      <c r="L61" s="152"/>
      <c r="M61" s="155"/>
      <c r="N61" s="155"/>
      <c r="O61" s="150"/>
      <c r="P61" s="151"/>
      <c r="Q61" s="151"/>
      <c r="R61" s="152"/>
      <c r="S61" s="155"/>
      <c r="T61" s="138"/>
    </row>
    <row r="62" spans="1:20" ht="30.75" customHeight="1" thickTop="1">
      <c r="A62" s="173" t="s">
        <v>20</v>
      </c>
      <c r="B62" s="164">
        <v>40578</v>
      </c>
      <c r="C62" s="204"/>
      <c r="D62" s="164">
        <v>40578</v>
      </c>
      <c r="E62" s="204"/>
      <c r="F62" s="163">
        <v>40578</v>
      </c>
      <c r="G62" s="160"/>
      <c r="H62" s="163">
        <v>40578</v>
      </c>
      <c r="I62" s="163">
        <v>40578</v>
      </c>
      <c r="J62" s="163">
        <v>40578</v>
      </c>
      <c r="K62" s="48"/>
      <c r="L62" s="133"/>
      <c r="M62" s="163"/>
      <c r="N62" s="163"/>
      <c r="O62" s="164"/>
      <c r="P62" s="132"/>
      <c r="Q62" s="132"/>
      <c r="R62" s="133"/>
      <c r="S62" s="160"/>
      <c r="T62" s="102"/>
    </row>
    <row r="63" spans="1:20" ht="15.75" thickBot="1">
      <c r="A63" s="182"/>
      <c r="B63" s="205"/>
      <c r="C63" s="206"/>
      <c r="D63" s="205"/>
      <c r="E63" s="206"/>
      <c r="F63" s="207"/>
      <c r="G63" s="161"/>
      <c r="H63" s="161"/>
      <c r="I63" s="161"/>
      <c r="J63" s="161"/>
      <c r="K63" s="49"/>
      <c r="L63" s="167"/>
      <c r="M63" s="161"/>
      <c r="N63" s="161"/>
      <c r="O63" s="165"/>
      <c r="P63" s="166"/>
      <c r="Q63" s="166"/>
      <c r="R63" s="167"/>
      <c r="S63" s="161"/>
      <c r="T63" s="170"/>
    </row>
    <row r="64" spans="1:20" ht="15" customHeight="1" thickTop="1">
      <c r="A64" s="173" t="s">
        <v>21</v>
      </c>
      <c r="B64" s="131" t="s">
        <v>73</v>
      </c>
      <c r="C64" s="133"/>
      <c r="D64" s="131" t="s">
        <v>73</v>
      </c>
      <c r="E64" s="133"/>
      <c r="F64" s="160" t="s">
        <v>73</v>
      </c>
      <c r="G64" s="160"/>
      <c r="H64" s="160" t="s">
        <v>73</v>
      </c>
      <c r="I64" s="160" t="s">
        <v>73</v>
      </c>
      <c r="J64" s="160" t="s">
        <v>73</v>
      </c>
      <c r="K64" s="131"/>
      <c r="L64" s="133"/>
      <c r="M64" s="160"/>
      <c r="N64" s="160"/>
      <c r="O64" s="131"/>
      <c r="P64" s="132"/>
      <c r="Q64" s="132"/>
      <c r="R64" s="133"/>
      <c r="S64" s="160"/>
      <c r="T64" s="102"/>
    </row>
    <row r="65" spans="1:20" ht="39.75" customHeight="1" thickBot="1">
      <c r="A65" s="182"/>
      <c r="B65" s="134"/>
      <c r="C65" s="136"/>
      <c r="D65" s="134"/>
      <c r="E65" s="136"/>
      <c r="F65" s="161"/>
      <c r="G65" s="171"/>
      <c r="H65" s="161"/>
      <c r="I65" s="161"/>
      <c r="J65" s="161"/>
      <c r="K65" s="134"/>
      <c r="L65" s="136"/>
      <c r="M65" s="161"/>
      <c r="N65" s="161"/>
      <c r="O65" s="165"/>
      <c r="P65" s="166"/>
      <c r="Q65" s="166"/>
      <c r="R65" s="167"/>
      <c r="S65" s="171"/>
      <c r="T65" s="172"/>
    </row>
    <row r="66" spans="1:20" ht="46.5" customHeight="1" thickTop="1">
      <c r="A66" s="183" t="s">
        <v>22</v>
      </c>
      <c r="B66" s="184"/>
      <c r="C66" s="92" t="s">
        <v>23</v>
      </c>
      <c r="D66" s="101"/>
      <c r="E66" s="101"/>
      <c r="F66" s="101"/>
      <c r="G66" s="93"/>
      <c r="H66" s="92" t="s">
        <v>38</v>
      </c>
      <c r="I66" s="213"/>
      <c r="J66" s="213"/>
      <c r="K66" s="213"/>
      <c r="L66" s="213"/>
      <c r="M66" s="213"/>
      <c r="N66" s="213"/>
      <c r="O66" s="214"/>
      <c r="P66" s="5"/>
      <c r="Q66" s="6"/>
      <c r="R66" s="7"/>
      <c r="S66" s="8"/>
      <c r="T66" s="8"/>
    </row>
    <row r="67" spans="1:20" ht="16.5" thickBot="1">
      <c r="A67" s="185"/>
      <c r="B67" s="186"/>
      <c r="C67" s="88"/>
      <c r="D67" s="89"/>
      <c r="E67" s="89"/>
      <c r="F67" s="89"/>
      <c r="G67" s="90"/>
      <c r="H67" s="215"/>
      <c r="I67" s="216"/>
      <c r="J67" s="216"/>
      <c r="K67" s="216"/>
      <c r="L67" s="216"/>
      <c r="M67" s="216"/>
      <c r="N67" s="216"/>
      <c r="O67" s="217"/>
      <c r="P67" s="9"/>
      <c r="Q67" s="10"/>
      <c r="R67" s="3"/>
      <c r="S67" s="2"/>
      <c r="T67" s="2"/>
    </row>
    <row r="68" spans="1:20" ht="16.5" thickBot="1">
      <c r="A68" s="177" t="s">
        <v>26</v>
      </c>
      <c r="B68" s="178"/>
      <c r="C68" s="179" t="s">
        <v>27</v>
      </c>
      <c r="D68" s="180"/>
      <c r="E68" s="180"/>
      <c r="F68" s="180"/>
      <c r="G68" s="181"/>
      <c r="H68" s="177" t="s">
        <v>28</v>
      </c>
      <c r="I68" s="187"/>
      <c r="J68" s="187"/>
      <c r="K68" s="187"/>
      <c r="L68" s="187"/>
      <c r="M68" s="187"/>
      <c r="N68" s="187"/>
      <c r="O68" s="188"/>
      <c r="P68" s="11"/>
      <c r="Q68" s="12"/>
      <c r="R68" s="168"/>
      <c r="S68" s="169"/>
      <c r="T68" s="169"/>
    </row>
    <row r="69" spans="1:20" ht="16.5" thickBot="1">
      <c r="A69" s="177" t="s">
        <v>29</v>
      </c>
      <c r="B69" s="178"/>
      <c r="C69" s="208" t="s">
        <v>66</v>
      </c>
      <c r="D69" s="209"/>
      <c r="E69" s="209"/>
      <c r="F69" s="209"/>
      <c r="G69" s="210"/>
      <c r="H69" s="177" t="s">
        <v>56</v>
      </c>
      <c r="I69" s="187"/>
      <c r="J69" s="187"/>
      <c r="K69" s="187"/>
      <c r="L69" s="187"/>
      <c r="M69" s="187"/>
      <c r="N69" s="187"/>
      <c r="O69" s="188"/>
      <c r="P69" s="11"/>
      <c r="Q69" s="12"/>
      <c r="R69" s="168"/>
      <c r="S69" s="169"/>
      <c r="T69" s="169"/>
    </row>
    <row r="70" spans="1:20" ht="16.5" customHeight="1" thickBot="1">
      <c r="A70" s="177" t="s">
        <v>30</v>
      </c>
      <c r="B70" s="178"/>
      <c r="C70" s="179" t="s">
        <v>31</v>
      </c>
      <c r="D70" s="180"/>
      <c r="E70" s="180"/>
      <c r="F70" s="180"/>
      <c r="G70" s="181"/>
      <c r="H70" s="177" t="s">
        <v>32</v>
      </c>
      <c r="I70" s="187"/>
      <c r="J70" s="187"/>
      <c r="K70" s="187"/>
      <c r="L70" s="187"/>
      <c r="M70" s="187"/>
      <c r="N70" s="187"/>
      <c r="O70" s="188"/>
      <c r="P70" s="11"/>
      <c r="Q70" s="12"/>
      <c r="R70" s="168"/>
      <c r="S70" s="169"/>
      <c r="T70" s="169"/>
    </row>
    <row r="72" spans="1:6" ht="15">
      <c r="A72" s="211" t="s">
        <v>71</v>
      </c>
      <c r="B72" s="211"/>
      <c r="C72" s="211"/>
      <c r="D72" s="211"/>
      <c r="E72" s="211"/>
      <c r="F72" s="211"/>
    </row>
    <row r="73" spans="1:8" ht="22.5" customHeight="1">
      <c r="A73" s="211" t="s">
        <v>68</v>
      </c>
      <c r="B73" s="211"/>
      <c r="C73" s="211"/>
      <c r="D73" s="211"/>
      <c r="E73" s="211"/>
      <c r="F73" s="211"/>
      <c r="G73" s="211"/>
      <c r="H73" s="211"/>
    </row>
    <row r="74" spans="1:8" ht="39" customHeight="1">
      <c r="A74" s="212" t="s">
        <v>75</v>
      </c>
      <c r="B74" s="211"/>
      <c r="C74" s="211"/>
      <c r="D74" s="211"/>
      <c r="E74" s="211"/>
      <c r="F74" s="211"/>
      <c r="G74" s="211"/>
      <c r="H74" s="211"/>
    </row>
  </sheetData>
  <sheetProtection/>
  <mergeCells count="181">
    <mergeCell ref="A73:H73"/>
    <mergeCell ref="A74:H74"/>
    <mergeCell ref="D64:E65"/>
    <mergeCell ref="F64:F65"/>
    <mergeCell ref="H64:H65"/>
    <mergeCell ref="H70:O70"/>
    <mergeCell ref="H66:O67"/>
    <mergeCell ref="H68:O68"/>
    <mergeCell ref="A72:F72"/>
    <mergeCell ref="C70:G70"/>
    <mergeCell ref="H62:H63"/>
    <mergeCell ref="G62:G63"/>
    <mergeCell ref="L62:L63"/>
    <mergeCell ref="J64:J65"/>
    <mergeCell ref="I62:I63"/>
    <mergeCell ref="J62:J63"/>
    <mergeCell ref="B62:C63"/>
    <mergeCell ref="D62:E63"/>
    <mergeCell ref="F62:F63"/>
    <mergeCell ref="A69:B69"/>
    <mergeCell ref="C69:G69"/>
    <mergeCell ref="A62:A63"/>
    <mergeCell ref="C66:G67"/>
    <mergeCell ref="A44:A45"/>
    <mergeCell ref="A47:A48"/>
    <mergeCell ref="A51:A52"/>
    <mergeCell ref="I60:I61"/>
    <mergeCell ref="B58:C58"/>
    <mergeCell ref="D58:E58"/>
    <mergeCell ref="D56:E56"/>
    <mergeCell ref="A54:A55"/>
    <mergeCell ref="H60:H61"/>
    <mergeCell ref="B59:C59"/>
    <mergeCell ref="A1:T1"/>
    <mergeCell ref="A2:H2"/>
    <mergeCell ref="J2:T2"/>
    <mergeCell ref="T4:T7"/>
    <mergeCell ref="A4:A7"/>
    <mergeCell ref="B4:F6"/>
    <mergeCell ref="G4:G7"/>
    <mergeCell ref="H4:J6"/>
    <mergeCell ref="P4:S7"/>
    <mergeCell ref="M4:O6"/>
    <mergeCell ref="D49:E49"/>
    <mergeCell ref="K49:L49"/>
    <mergeCell ref="B50:C50"/>
    <mergeCell ref="D50:E50"/>
    <mergeCell ref="K50:L50"/>
    <mergeCell ref="D60:E61"/>
    <mergeCell ref="J60:J61"/>
    <mergeCell ref="B57:C57"/>
    <mergeCell ref="D57:E57"/>
    <mergeCell ref="B49:C49"/>
    <mergeCell ref="A70:B70"/>
    <mergeCell ref="K64:L65"/>
    <mergeCell ref="C68:G68"/>
    <mergeCell ref="A64:A65"/>
    <mergeCell ref="B64:C65"/>
    <mergeCell ref="G64:G65"/>
    <mergeCell ref="A68:B68"/>
    <mergeCell ref="A66:B67"/>
    <mergeCell ref="H69:O69"/>
    <mergeCell ref="I64:I65"/>
    <mergeCell ref="A26:A27"/>
    <mergeCell ref="A40:A41"/>
    <mergeCell ref="A30:A31"/>
    <mergeCell ref="A33:A34"/>
    <mergeCell ref="A37:A38"/>
    <mergeCell ref="B41:G41"/>
    <mergeCell ref="B36:C36"/>
    <mergeCell ref="D28:E28"/>
    <mergeCell ref="B32:S32"/>
    <mergeCell ref="B33:G34"/>
    <mergeCell ref="A60:A61"/>
    <mergeCell ref="B60:C61"/>
    <mergeCell ref="A8:A9"/>
    <mergeCell ref="A11:A12"/>
    <mergeCell ref="A15:A16"/>
    <mergeCell ref="A18:A19"/>
    <mergeCell ref="A22:A23"/>
    <mergeCell ref="A24:A25"/>
    <mergeCell ref="B39:S39"/>
    <mergeCell ref="B40:G40"/>
    <mergeCell ref="R70:T70"/>
    <mergeCell ref="S62:S63"/>
    <mergeCell ref="T62:T63"/>
    <mergeCell ref="R69:T69"/>
    <mergeCell ref="S64:S65"/>
    <mergeCell ref="T64:T65"/>
    <mergeCell ref="O64:R65"/>
    <mergeCell ref="R68:T68"/>
    <mergeCell ref="M64:M65"/>
    <mergeCell ref="N60:N61"/>
    <mergeCell ref="O60:R61"/>
    <mergeCell ref="S60:S61"/>
    <mergeCell ref="T60:T61"/>
    <mergeCell ref="M62:M63"/>
    <mergeCell ref="N62:N63"/>
    <mergeCell ref="O62:R63"/>
    <mergeCell ref="N64:N65"/>
    <mergeCell ref="K60:L61"/>
    <mergeCell ref="M60:M61"/>
    <mergeCell ref="K57:L57"/>
    <mergeCell ref="B56:C56"/>
    <mergeCell ref="D59:E59"/>
    <mergeCell ref="K59:L59"/>
    <mergeCell ref="K56:L56"/>
    <mergeCell ref="K58:L58"/>
    <mergeCell ref="F60:F61"/>
    <mergeCell ref="G60:G61"/>
    <mergeCell ref="T51:T52"/>
    <mergeCell ref="B53:S53"/>
    <mergeCell ref="B54:G55"/>
    <mergeCell ref="H54:L55"/>
    <mergeCell ref="M54:S55"/>
    <mergeCell ref="T54:T55"/>
    <mergeCell ref="B51:S52"/>
    <mergeCell ref="T44:T45"/>
    <mergeCell ref="B46:S46"/>
    <mergeCell ref="B47:G48"/>
    <mergeCell ref="H47:L48"/>
    <mergeCell ref="M47:S48"/>
    <mergeCell ref="T47:T48"/>
    <mergeCell ref="B44:S45"/>
    <mergeCell ref="D42:E42"/>
    <mergeCell ref="K42:L42"/>
    <mergeCell ref="B43:C43"/>
    <mergeCell ref="D43:E43"/>
    <mergeCell ref="K43:L43"/>
    <mergeCell ref="B42:C42"/>
    <mergeCell ref="H40:L41"/>
    <mergeCell ref="M40:S41"/>
    <mergeCell ref="T40:T41"/>
    <mergeCell ref="D35:E35"/>
    <mergeCell ref="K35:L35"/>
    <mergeCell ref="D36:E36"/>
    <mergeCell ref="K36:L36"/>
    <mergeCell ref="T37:T38"/>
    <mergeCell ref="B37:S38"/>
    <mergeCell ref="B35:C35"/>
    <mergeCell ref="H33:L34"/>
    <mergeCell ref="M33:S34"/>
    <mergeCell ref="T33:T34"/>
    <mergeCell ref="B30:S31"/>
    <mergeCell ref="K28:L28"/>
    <mergeCell ref="B29:C29"/>
    <mergeCell ref="D29:E29"/>
    <mergeCell ref="K29:L29"/>
    <mergeCell ref="B28:C28"/>
    <mergeCell ref="T30:T31"/>
    <mergeCell ref="B22:T23"/>
    <mergeCell ref="B24:T25"/>
    <mergeCell ref="B26:G27"/>
    <mergeCell ref="H26:L27"/>
    <mergeCell ref="M26:S27"/>
    <mergeCell ref="T26:T27"/>
    <mergeCell ref="B20:C20"/>
    <mergeCell ref="D20:E20"/>
    <mergeCell ref="K20:L20"/>
    <mergeCell ref="B21:C21"/>
    <mergeCell ref="D21:E21"/>
    <mergeCell ref="K21:L21"/>
    <mergeCell ref="B15:S16"/>
    <mergeCell ref="T15:T16"/>
    <mergeCell ref="B17:S17"/>
    <mergeCell ref="B18:G19"/>
    <mergeCell ref="H18:L19"/>
    <mergeCell ref="M18:S19"/>
    <mergeCell ref="T18:T19"/>
    <mergeCell ref="T8:T9"/>
    <mergeCell ref="B10:S10"/>
    <mergeCell ref="B11:G12"/>
    <mergeCell ref="H11:L12"/>
    <mergeCell ref="M11:S12"/>
    <mergeCell ref="T11:T12"/>
    <mergeCell ref="B7:C7"/>
    <mergeCell ref="D7:E7"/>
    <mergeCell ref="B14:D14"/>
    <mergeCell ref="B8:S9"/>
    <mergeCell ref="B13:D13"/>
    <mergeCell ref="K4:L7"/>
  </mergeCells>
  <printOptions/>
  <pageMargins left="0.31496062992125984" right="0.31496062992125984" top="0.7480314960629921" bottom="0.7480314960629921" header="0.31496062992125984" footer="0.31496062992125984"/>
  <pageSetup horizontalDpi="600" verticalDpi="600" orientation="landscape" paperSize="9" scale="88" r:id="rId1"/>
  <rowBreaks count="2" manualBreakCount="2">
    <brk id="31" max="19" man="1"/>
    <brk id="46" max="255" man="1"/>
  </rowBreaks>
</worksheet>
</file>

<file path=xl/worksheets/sheet2.xml><?xml version="1.0" encoding="utf-8"?>
<worksheet xmlns="http://schemas.openxmlformats.org/spreadsheetml/2006/main" xmlns:r="http://schemas.openxmlformats.org/officeDocument/2006/relationships">
  <dimension ref="A1:R58"/>
  <sheetViews>
    <sheetView zoomScalePageLayoutView="0" workbookViewId="0" topLeftCell="A37">
      <selection activeCell="O56" sqref="O56"/>
    </sheetView>
  </sheetViews>
  <sheetFormatPr defaultColWidth="9.140625" defaultRowHeight="15"/>
  <cols>
    <col min="1" max="1" width="25.140625" style="18" customWidth="1"/>
    <col min="2" max="2" width="9.57421875" style="0" customWidth="1"/>
    <col min="3" max="3" width="9.140625" style="0" hidden="1" customWidth="1"/>
    <col min="4" max="4" width="9.28125" style="0" hidden="1" customWidth="1"/>
    <col min="5" max="6" width="9.57421875" style="0" customWidth="1"/>
    <col min="7" max="7" width="8.57421875" style="0" customWidth="1"/>
    <col min="8" max="9" width="9.57421875" style="0" customWidth="1"/>
    <col min="10" max="10" width="9.7109375" style="0" customWidth="1"/>
    <col min="11" max="11" width="9.140625" style="0" hidden="1" customWidth="1"/>
    <col min="12" max="12" width="9.7109375" style="0" customWidth="1"/>
    <col min="13" max="13" width="9.8515625" style="0" customWidth="1"/>
    <col min="14" max="14" width="9.00390625" style="0" hidden="1" customWidth="1"/>
    <col min="15" max="15" width="10.57421875" style="0" customWidth="1"/>
    <col min="16" max="16" width="9.57421875" style="0" customWidth="1"/>
    <col min="17" max="17" width="8.8515625" style="0" customWidth="1"/>
    <col min="18" max="18" width="11.00390625" style="0" customWidth="1"/>
  </cols>
  <sheetData>
    <row r="1" spans="1:18" ht="15">
      <c r="A1" s="260" t="s">
        <v>39</v>
      </c>
      <c r="B1" s="260"/>
      <c r="C1" s="260"/>
      <c r="D1" s="260"/>
      <c r="E1" s="260"/>
      <c r="F1" s="260"/>
      <c r="G1" s="260"/>
      <c r="H1" s="260"/>
      <c r="I1" s="260"/>
      <c r="J1" s="260"/>
      <c r="K1" s="260"/>
      <c r="L1" s="260"/>
      <c r="M1" s="260"/>
      <c r="N1" s="260"/>
      <c r="O1" s="260"/>
      <c r="P1" s="260"/>
      <c r="Q1" s="260"/>
      <c r="R1" s="260"/>
    </row>
    <row r="2" spans="1:18" ht="15.75" thickBot="1">
      <c r="A2" s="261" t="s">
        <v>53</v>
      </c>
      <c r="B2" s="262"/>
      <c r="C2" s="262"/>
      <c r="D2" s="262"/>
      <c r="E2" s="262"/>
      <c r="F2" s="262"/>
      <c r="G2" s="262"/>
      <c r="L2" s="261" t="s">
        <v>55</v>
      </c>
      <c r="M2" s="261"/>
      <c r="N2" s="261"/>
      <c r="O2" s="261"/>
      <c r="P2" s="261"/>
      <c r="Q2" s="261"/>
      <c r="R2" s="261"/>
    </row>
    <row r="3" spans="1:18" ht="15.75" customHeight="1" thickTop="1">
      <c r="A3" s="173" t="s">
        <v>0</v>
      </c>
      <c r="B3" s="92" t="s">
        <v>1</v>
      </c>
      <c r="C3" s="101"/>
      <c r="D3" s="101"/>
      <c r="E3" s="101"/>
      <c r="F3" s="93"/>
      <c r="G3" s="196" t="s">
        <v>2</v>
      </c>
      <c r="H3" s="92" t="s">
        <v>1</v>
      </c>
      <c r="I3" s="101"/>
      <c r="J3" s="93"/>
      <c r="K3" s="92" t="s">
        <v>2</v>
      </c>
      <c r="L3" s="93"/>
      <c r="M3" s="92" t="s">
        <v>1</v>
      </c>
      <c r="N3" s="101"/>
      <c r="O3" s="101"/>
      <c r="P3" s="93"/>
      <c r="Q3" s="196" t="s">
        <v>2</v>
      </c>
      <c r="R3" s="102" t="s">
        <v>40</v>
      </c>
    </row>
    <row r="4" spans="1:18" ht="15.75" customHeight="1" thickBot="1">
      <c r="A4" s="193"/>
      <c r="B4" s="88"/>
      <c r="C4" s="89"/>
      <c r="D4" s="89"/>
      <c r="E4" s="89"/>
      <c r="F4" s="90"/>
      <c r="G4" s="197"/>
      <c r="H4" s="88"/>
      <c r="I4" s="89"/>
      <c r="J4" s="90"/>
      <c r="K4" s="94"/>
      <c r="L4" s="95"/>
      <c r="M4" s="88"/>
      <c r="N4" s="89"/>
      <c r="O4" s="89"/>
      <c r="P4" s="90"/>
      <c r="Q4" s="229"/>
      <c r="R4" s="227"/>
    </row>
    <row r="5" spans="1:18" ht="16.5" thickBot="1">
      <c r="A5" s="194"/>
      <c r="B5" s="26">
        <v>1</v>
      </c>
      <c r="C5" s="28"/>
      <c r="D5" s="80">
        <v>2</v>
      </c>
      <c r="E5" s="81"/>
      <c r="F5" s="24">
        <v>3</v>
      </c>
      <c r="G5" s="198"/>
      <c r="H5" s="24">
        <v>1</v>
      </c>
      <c r="I5" s="24">
        <v>2</v>
      </c>
      <c r="J5" s="24">
        <v>3</v>
      </c>
      <c r="K5" s="88"/>
      <c r="L5" s="90"/>
      <c r="M5" s="26">
        <v>1</v>
      </c>
      <c r="N5" s="28"/>
      <c r="O5" s="24">
        <v>2</v>
      </c>
      <c r="P5" s="24">
        <v>3</v>
      </c>
      <c r="Q5" s="230"/>
      <c r="R5" s="228"/>
    </row>
    <row r="6" spans="1:18" ht="15">
      <c r="A6" s="175" t="s">
        <v>36</v>
      </c>
      <c r="B6" s="221" t="s">
        <v>41</v>
      </c>
      <c r="C6" s="222"/>
      <c r="D6" s="222"/>
      <c r="E6" s="222"/>
      <c r="F6" s="222"/>
      <c r="G6" s="222"/>
      <c r="H6" s="222"/>
      <c r="I6" s="222"/>
      <c r="J6" s="222"/>
      <c r="K6" s="222"/>
      <c r="L6" s="222"/>
      <c r="M6" s="222"/>
      <c r="N6" s="222"/>
      <c r="O6" s="222"/>
      <c r="P6" s="222"/>
      <c r="Q6" s="223"/>
      <c r="R6" s="220"/>
    </row>
    <row r="7" spans="1:18" ht="15.75" thickBot="1">
      <c r="A7" s="176"/>
      <c r="B7" s="224"/>
      <c r="C7" s="225"/>
      <c r="D7" s="225"/>
      <c r="E7" s="225"/>
      <c r="F7" s="225"/>
      <c r="G7" s="225"/>
      <c r="H7" s="225"/>
      <c r="I7" s="225"/>
      <c r="J7" s="225"/>
      <c r="K7" s="225"/>
      <c r="L7" s="225"/>
      <c r="M7" s="225"/>
      <c r="N7" s="225"/>
      <c r="O7" s="225"/>
      <c r="P7" s="225"/>
      <c r="Q7" s="226"/>
      <c r="R7" s="219"/>
    </row>
    <row r="8" spans="1:18" ht="17.25" thickBot="1">
      <c r="A8" s="19" t="s">
        <v>42</v>
      </c>
      <c r="B8" s="80">
        <v>395</v>
      </c>
      <c r="C8" s="91"/>
      <c r="D8" s="91"/>
      <c r="E8" s="91"/>
      <c r="F8" s="91"/>
      <c r="G8" s="91"/>
      <c r="H8" s="91"/>
      <c r="I8" s="91"/>
      <c r="J8" s="91"/>
      <c r="K8" s="91"/>
      <c r="L8" s="91"/>
      <c r="M8" s="91"/>
      <c r="N8" s="91"/>
      <c r="O8" s="91"/>
      <c r="P8" s="91"/>
      <c r="Q8" s="81"/>
      <c r="R8" s="40"/>
    </row>
    <row r="9" spans="1:18" ht="15">
      <c r="A9" s="175" t="s">
        <v>35</v>
      </c>
      <c r="B9" s="221" t="s">
        <v>61</v>
      </c>
      <c r="C9" s="222"/>
      <c r="D9" s="222"/>
      <c r="E9" s="222"/>
      <c r="F9" s="222"/>
      <c r="G9" s="223"/>
      <c r="H9" s="221"/>
      <c r="I9" s="222"/>
      <c r="J9" s="222"/>
      <c r="K9" s="222"/>
      <c r="L9" s="223"/>
      <c r="M9" s="221"/>
      <c r="N9" s="222"/>
      <c r="O9" s="222"/>
      <c r="P9" s="222"/>
      <c r="Q9" s="223"/>
      <c r="R9" s="220"/>
    </row>
    <row r="10" spans="1:18" ht="15.75" thickBot="1">
      <c r="A10" s="176"/>
      <c r="B10" s="224" t="s">
        <v>62</v>
      </c>
      <c r="C10" s="225"/>
      <c r="D10" s="225"/>
      <c r="E10" s="225"/>
      <c r="F10" s="225"/>
      <c r="G10" s="226"/>
      <c r="H10" s="224"/>
      <c r="I10" s="225"/>
      <c r="J10" s="225"/>
      <c r="K10" s="225"/>
      <c r="L10" s="226"/>
      <c r="M10" s="224"/>
      <c r="N10" s="225"/>
      <c r="O10" s="225"/>
      <c r="P10" s="225"/>
      <c r="Q10" s="226"/>
      <c r="R10" s="219"/>
    </row>
    <row r="11" spans="1:18" ht="17.25" thickBot="1">
      <c r="A11" s="19" t="s">
        <v>5</v>
      </c>
      <c r="B11" s="26">
        <v>180</v>
      </c>
      <c r="C11" s="27"/>
      <c r="D11" s="28"/>
      <c r="E11" s="24">
        <v>146</v>
      </c>
      <c r="F11" s="24">
        <v>180</v>
      </c>
      <c r="G11" s="29">
        <v>168.67</v>
      </c>
      <c r="H11" s="24"/>
      <c r="I11" s="24"/>
      <c r="J11" s="41"/>
      <c r="K11" s="28"/>
      <c r="L11" s="29"/>
      <c r="M11" s="24"/>
      <c r="N11" s="80"/>
      <c r="O11" s="81"/>
      <c r="P11" s="24"/>
      <c r="Q11" s="29"/>
      <c r="R11" s="40">
        <v>168</v>
      </c>
    </row>
    <row r="12" spans="1:18" ht="17.25" thickBot="1">
      <c r="A12" s="20" t="s">
        <v>7</v>
      </c>
      <c r="B12" s="31">
        <f>B11*B8</f>
        <v>71100</v>
      </c>
      <c r="C12" s="32"/>
      <c r="D12" s="33"/>
      <c r="E12" s="14">
        <f>E11*B8</f>
        <v>57670</v>
      </c>
      <c r="F12" s="14">
        <f>F11*B8</f>
        <v>71100</v>
      </c>
      <c r="G12" s="34">
        <f>G11*B8</f>
        <v>66624.65</v>
      </c>
      <c r="H12" s="14">
        <f>H11*B8</f>
        <v>0</v>
      </c>
      <c r="I12" s="14">
        <f>I11*B8</f>
        <v>0</v>
      </c>
      <c r="J12" s="42">
        <v>0</v>
      </c>
      <c r="K12" s="33"/>
      <c r="L12" s="34">
        <f>L11*B8</f>
        <v>0</v>
      </c>
      <c r="M12" s="14"/>
      <c r="N12" s="107"/>
      <c r="O12" s="108"/>
      <c r="P12" s="14"/>
      <c r="Q12" s="34"/>
      <c r="R12" s="43">
        <f>R11*B8</f>
        <v>66360</v>
      </c>
    </row>
    <row r="13" spans="1:18" ht="15.75" thickTop="1">
      <c r="A13" s="173" t="s">
        <v>36</v>
      </c>
      <c r="B13" s="131" t="s">
        <v>43</v>
      </c>
      <c r="C13" s="132"/>
      <c r="D13" s="132"/>
      <c r="E13" s="132"/>
      <c r="F13" s="132"/>
      <c r="G13" s="132"/>
      <c r="H13" s="132"/>
      <c r="I13" s="132"/>
      <c r="J13" s="132"/>
      <c r="K13" s="132"/>
      <c r="L13" s="132"/>
      <c r="M13" s="132"/>
      <c r="N13" s="132"/>
      <c r="O13" s="132"/>
      <c r="P13" s="132"/>
      <c r="Q13" s="133"/>
      <c r="R13" s="218"/>
    </row>
    <row r="14" spans="1:18" ht="15.75" thickBot="1">
      <c r="A14" s="176"/>
      <c r="B14" s="224"/>
      <c r="C14" s="225"/>
      <c r="D14" s="225"/>
      <c r="E14" s="225"/>
      <c r="F14" s="225"/>
      <c r="G14" s="225"/>
      <c r="H14" s="225"/>
      <c r="I14" s="225"/>
      <c r="J14" s="225"/>
      <c r="K14" s="225"/>
      <c r="L14" s="225"/>
      <c r="M14" s="225"/>
      <c r="N14" s="225"/>
      <c r="O14" s="225"/>
      <c r="P14" s="225"/>
      <c r="Q14" s="226"/>
      <c r="R14" s="219"/>
    </row>
    <row r="15" spans="1:18" ht="17.25" thickBot="1">
      <c r="A15" s="19" t="s">
        <v>42</v>
      </c>
      <c r="B15" s="80">
        <v>11885</v>
      </c>
      <c r="C15" s="91"/>
      <c r="D15" s="91"/>
      <c r="E15" s="91"/>
      <c r="F15" s="91"/>
      <c r="G15" s="91"/>
      <c r="H15" s="91"/>
      <c r="I15" s="91"/>
      <c r="J15" s="91"/>
      <c r="K15" s="91"/>
      <c r="L15" s="91"/>
      <c r="M15" s="91"/>
      <c r="N15" s="91"/>
      <c r="O15" s="91"/>
      <c r="P15" s="91"/>
      <c r="Q15" s="81"/>
      <c r="R15" s="40"/>
    </row>
    <row r="16" spans="1:18" ht="14.25" customHeight="1" thickTop="1">
      <c r="A16" s="175" t="s">
        <v>35</v>
      </c>
      <c r="B16" s="85" t="s">
        <v>44</v>
      </c>
      <c r="C16" s="86"/>
      <c r="D16" s="86"/>
      <c r="E16" s="86"/>
      <c r="F16" s="86"/>
      <c r="G16" s="87"/>
      <c r="H16" s="85"/>
      <c r="I16" s="86"/>
      <c r="J16" s="86"/>
      <c r="K16" s="86"/>
      <c r="L16" s="87"/>
      <c r="M16" s="92"/>
      <c r="N16" s="101"/>
      <c r="O16" s="101"/>
      <c r="P16" s="101"/>
      <c r="Q16" s="93"/>
      <c r="R16" s="220"/>
    </row>
    <row r="17" spans="1:18" ht="15" customHeight="1" thickBot="1">
      <c r="A17" s="176"/>
      <c r="B17" s="88"/>
      <c r="C17" s="89"/>
      <c r="D17" s="89"/>
      <c r="E17" s="89"/>
      <c r="F17" s="89"/>
      <c r="G17" s="90"/>
      <c r="H17" s="88"/>
      <c r="I17" s="89"/>
      <c r="J17" s="89"/>
      <c r="K17" s="89"/>
      <c r="L17" s="90"/>
      <c r="M17" s="112"/>
      <c r="N17" s="113"/>
      <c r="O17" s="113"/>
      <c r="P17" s="113"/>
      <c r="Q17" s="122"/>
      <c r="R17" s="219"/>
    </row>
    <row r="18" spans="1:18" ht="17.25" thickBot="1">
      <c r="A18" s="19" t="s">
        <v>10</v>
      </c>
      <c r="B18" s="26">
        <v>38</v>
      </c>
      <c r="C18" s="28"/>
      <c r="D18" s="80">
        <v>40</v>
      </c>
      <c r="E18" s="81"/>
      <c r="F18" s="24">
        <v>40</v>
      </c>
      <c r="G18" s="29">
        <v>39.33</v>
      </c>
      <c r="H18" s="24"/>
      <c r="I18" s="24"/>
      <c r="J18" s="24"/>
      <c r="K18" s="231"/>
      <c r="L18" s="232"/>
      <c r="M18" s="24"/>
      <c r="N18" s="80"/>
      <c r="O18" s="81"/>
      <c r="P18" s="24"/>
      <c r="Q18" s="29"/>
      <c r="R18" s="40">
        <v>39</v>
      </c>
    </row>
    <row r="19" spans="1:18" ht="17.25" thickBot="1">
      <c r="A19" s="20" t="s">
        <v>7</v>
      </c>
      <c r="B19" s="31">
        <f>B18*B15</f>
        <v>451630</v>
      </c>
      <c r="C19" s="33"/>
      <c r="D19" s="107">
        <f>D18*B15</f>
        <v>475400</v>
      </c>
      <c r="E19" s="108"/>
      <c r="F19" s="14">
        <f>F18*B15</f>
        <v>475400</v>
      </c>
      <c r="G19" s="34">
        <f>G18*B15</f>
        <v>467437.05</v>
      </c>
      <c r="H19" s="14"/>
      <c r="I19" s="14"/>
      <c r="J19" s="14"/>
      <c r="K19" s="109"/>
      <c r="L19" s="110"/>
      <c r="M19" s="14"/>
      <c r="N19" s="107"/>
      <c r="O19" s="108"/>
      <c r="P19" s="14"/>
      <c r="Q19" s="14"/>
      <c r="R19" s="43">
        <f>R18*B15</f>
        <v>463515</v>
      </c>
    </row>
    <row r="20" spans="1:18" ht="15.75" thickTop="1">
      <c r="A20" s="173" t="s">
        <v>36</v>
      </c>
      <c r="B20" s="131" t="s">
        <v>45</v>
      </c>
      <c r="C20" s="132"/>
      <c r="D20" s="132"/>
      <c r="E20" s="132"/>
      <c r="F20" s="132"/>
      <c r="G20" s="132"/>
      <c r="H20" s="132"/>
      <c r="I20" s="132"/>
      <c r="J20" s="132"/>
      <c r="K20" s="132"/>
      <c r="L20" s="132"/>
      <c r="M20" s="132"/>
      <c r="N20" s="132"/>
      <c r="O20" s="132"/>
      <c r="P20" s="132"/>
      <c r="Q20" s="133"/>
      <c r="R20" s="102"/>
    </row>
    <row r="21" spans="1:18" ht="15.75" thickBot="1">
      <c r="A21" s="174"/>
      <c r="B21" s="134"/>
      <c r="C21" s="135"/>
      <c r="D21" s="135"/>
      <c r="E21" s="135"/>
      <c r="F21" s="135"/>
      <c r="G21" s="135"/>
      <c r="H21" s="135"/>
      <c r="I21" s="135"/>
      <c r="J21" s="135"/>
      <c r="K21" s="135"/>
      <c r="L21" s="135"/>
      <c r="M21" s="135"/>
      <c r="N21" s="135"/>
      <c r="O21" s="135"/>
      <c r="P21" s="135"/>
      <c r="Q21" s="136"/>
      <c r="R21" s="172"/>
    </row>
    <row r="22" spans="1:18" ht="18" thickBot="1" thickTop="1">
      <c r="A22" s="20" t="s">
        <v>42</v>
      </c>
      <c r="B22" s="156">
        <v>4820</v>
      </c>
      <c r="C22" s="234"/>
      <c r="D22" s="234"/>
      <c r="E22" s="234"/>
      <c r="F22" s="234"/>
      <c r="G22" s="234"/>
      <c r="H22" s="234"/>
      <c r="I22" s="234"/>
      <c r="J22" s="234"/>
      <c r="K22" s="234"/>
      <c r="L22" s="234"/>
      <c r="M22" s="234"/>
      <c r="N22" s="234"/>
      <c r="O22" s="234"/>
      <c r="P22" s="234"/>
      <c r="Q22" s="157"/>
      <c r="R22" s="43"/>
    </row>
    <row r="23" spans="1:18" ht="16.5" thickTop="1">
      <c r="A23" s="173" t="s">
        <v>35</v>
      </c>
      <c r="B23" s="92" t="s">
        <v>70</v>
      </c>
      <c r="C23" s="101"/>
      <c r="D23" s="101"/>
      <c r="E23" s="101"/>
      <c r="F23" s="101"/>
      <c r="G23" s="93"/>
      <c r="H23" s="92"/>
      <c r="I23" s="101"/>
      <c r="J23" s="101"/>
      <c r="K23" s="101"/>
      <c r="L23" s="93"/>
      <c r="M23" s="92"/>
      <c r="N23" s="101"/>
      <c r="O23" s="101"/>
      <c r="P23" s="101"/>
      <c r="Q23" s="93"/>
      <c r="R23" s="218"/>
    </row>
    <row r="24" spans="1:18" ht="16.5" thickBot="1">
      <c r="A24" s="174"/>
      <c r="B24" s="112"/>
      <c r="C24" s="113"/>
      <c r="D24" s="113"/>
      <c r="E24" s="113"/>
      <c r="F24" s="113"/>
      <c r="G24" s="122"/>
      <c r="H24" s="112"/>
      <c r="I24" s="113"/>
      <c r="J24" s="113"/>
      <c r="K24" s="113"/>
      <c r="L24" s="122"/>
      <c r="M24" s="112"/>
      <c r="N24" s="113"/>
      <c r="O24" s="113"/>
      <c r="P24" s="113"/>
      <c r="Q24" s="122"/>
      <c r="R24" s="233"/>
    </row>
    <row r="25" spans="1:18" ht="18" thickBot="1" thickTop="1">
      <c r="A25" s="20" t="s">
        <v>10</v>
      </c>
      <c r="B25" s="14">
        <v>45</v>
      </c>
      <c r="C25" s="142">
        <v>32</v>
      </c>
      <c r="D25" s="143"/>
      <c r="E25" s="14">
        <v>38</v>
      </c>
      <c r="F25" s="56">
        <v>46</v>
      </c>
      <c r="G25" s="34">
        <v>43</v>
      </c>
      <c r="H25" s="14">
        <v>0</v>
      </c>
      <c r="I25" s="14"/>
      <c r="J25" s="14"/>
      <c r="K25" s="140"/>
      <c r="L25" s="141"/>
      <c r="M25" s="14"/>
      <c r="N25" s="142"/>
      <c r="O25" s="143"/>
      <c r="P25" s="14"/>
      <c r="Q25" s="34"/>
      <c r="R25" s="43">
        <v>43</v>
      </c>
    </row>
    <row r="26" spans="1:18" ht="18" thickBot="1" thickTop="1">
      <c r="A26" s="20" t="s">
        <v>7</v>
      </c>
      <c r="B26" s="38">
        <f>B25*B22</f>
        <v>216900</v>
      </c>
      <c r="C26" s="36"/>
      <c r="D26" s="142">
        <f>E25*B22</f>
        <v>183160</v>
      </c>
      <c r="E26" s="143"/>
      <c r="F26" s="14">
        <f>F25*B22</f>
        <v>221720</v>
      </c>
      <c r="G26" s="34">
        <f>G25*B22</f>
        <v>207260</v>
      </c>
      <c r="H26" s="14">
        <f>H25*B22</f>
        <v>0</v>
      </c>
      <c r="I26" s="14">
        <f>I25*B22</f>
        <v>0</v>
      </c>
      <c r="J26" s="14">
        <f>J25*B22</f>
        <v>0</v>
      </c>
      <c r="K26" s="140">
        <f>K25*B22</f>
        <v>0</v>
      </c>
      <c r="L26" s="141"/>
      <c r="M26" s="14"/>
      <c r="N26" s="142"/>
      <c r="O26" s="143"/>
      <c r="P26" s="14"/>
      <c r="Q26" s="34"/>
      <c r="R26" s="43">
        <f>R25*B22</f>
        <v>207260</v>
      </c>
    </row>
    <row r="27" spans="1:18" ht="15.75" thickTop="1">
      <c r="A27" s="173" t="s">
        <v>36</v>
      </c>
      <c r="B27" s="92" t="s">
        <v>46</v>
      </c>
      <c r="C27" s="101"/>
      <c r="D27" s="101"/>
      <c r="E27" s="101"/>
      <c r="F27" s="101"/>
      <c r="G27" s="101"/>
      <c r="H27" s="101"/>
      <c r="I27" s="101"/>
      <c r="J27" s="101"/>
      <c r="K27" s="101"/>
      <c r="L27" s="101"/>
      <c r="M27" s="101"/>
      <c r="N27" s="101"/>
      <c r="O27" s="101"/>
      <c r="P27" s="101"/>
      <c r="Q27" s="93"/>
      <c r="R27" s="218"/>
    </row>
    <row r="28" spans="1:18" ht="15.75" thickBot="1">
      <c r="A28" s="174"/>
      <c r="B28" s="112"/>
      <c r="C28" s="113"/>
      <c r="D28" s="113"/>
      <c r="E28" s="113"/>
      <c r="F28" s="113"/>
      <c r="G28" s="113"/>
      <c r="H28" s="113"/>
      <c r="I28" s="113"/>
      <c r="J28" s="113"/>
      <c r="K28" s="113"/>
      <c r="L28" s="113"/>
      <c r="M28" s="113"/>
      <c r="N28" s="113"/>
      <c r="O28" s="113"/>
      <c r="P28" s="113"/>
      <c r="Q28" s="122"/>
      <c r="R28" s="233"/>
    </row>
    <row r="29" spans="1:18" ht="18" thickBot="1" thickTop="1">
      <c r="A29" s="20" t="s">
        <v>42</v>
      </c>
      <c r="B29" s="156">
        <v>1400</v>
      </c>
      <c r="C29" s="234"/>
      <c r="D29" s="234"/>
      <c r="E29" s="234"/>
      <c r="F29" s="234"/>
      <c r="G29" s="234"/>
      <c r="H29" s="234"/>
      <c r="I29" s="234"/>
      <c r="J29" s="234"/>
      <c r="K29" s="234"/>
      <c r="L29" s="234"/>
      <c r="M29" s="234"/>
      <c r="N29" s="234"/>
      <c r="O29" s="234"/>
      <c r="P29" s="234"/>
      <c r="Q29" s="157"/>
      <c r="R29" s="43"/>
    </row>
    <row r="30" spans="1:18" ht="15" customHeight="1" thickTop="1">
      <c r="A30" s="173" t="s">
        <v>35</v>
      </c>
      <c r="B30" s="92" t="s">
        <v>65</v>
      </c>
      <c r="C30" s="101"/>
      <c r="D30" s="101"/>
      <c r="E30" s="101"/>
      <c r="F30" s="101"/>
      <c r="G30" s="93"/>
      <c r="H30" s="131" t="s">
        <v>63</v>
      </c>
      <c r="I30" s="132"/>
      <c r="J30" s="132"/>
      <c r="K30" s="132"/>
      <c r="L30" s="133"/>
      <c r="M30" s="131"/>
      <c r="N30" s="132"/>
      <c r="O30" s="132"/>
      <c r="P30" s="132"/>
      <c r="Q30" s="133"/>
      <c r="R30" s="218"/>
    </row>
    <row r="31" spans="1:18" ht="15" customHeight="1" thickBot="1">
      <c r="A31" s="174"/>
      <c r="B31" s="112"/>
      <c r="C31" s="113"/>
      <c r="D31" s="113"/>
      <c r="E31" s="113"/>
      <c r="F31" s="113"/>
      <c r="G31" s="122"/>
      <c r="H31" s="134"/>
      <c r="I31" s="135"/>
      <c r="J31" s="135"/>
      <c r="K31" s="135"/>
      <c r="L31" s="136"/>
      <c r="M31" s="134"/>
      <c r="N31" s="135"/>
      <c r="O31" s="135"/>
      <c r="P31" s="135"/>
      <c r="Q31" s="136"/>
      <c r="R31" s="233"/>
    </row>
    <row r="32" spans="1:18" ht="18" thickBot="1" thickTop="1">
      <c r="A32" s="20" t="s">
        <v>10</v>
      </c>
      <c r="B32" s="38">
        <v>280</v>
      </c>
      <c r="C32" s="36"/>
      <c r="D32" s="142">
        <v>342</v>
      </c>
      <c r="E32" s="143"/>
      <c r="F32" s="14">
        <v>0</v>
      </c>
      <c r="G32" s="34">
        <v>311</v>
      </c>
      <c r="H32" s="14">
        <v>0</v>
      </c>
      <c r="I32" s="14">
        <v>306</v>
      </c>
      <c r="J32" s="14">
        <v>320</v>
      </c>
      <c r="K32" s="140">
        <v>313</v>
      </c>
      <c r="L32" s="141"/>
      <c r="M32" s="14"/>
      <c r="N32" s="142"/>
      <c r="O32" s="143"/>
      <c r="P32" s="14"/>
      <c r="Q32" s="34"/>
      <c r="R32" s="43">
        <v>313</v>
      </c>
    </row>
    <row r="33" spans="1:18" ht="18" thickBot="1" thickTop="1">
      <c r="A33" s="20" t="s">
        <v>7</v>
      </c>
      <c r="B33" s="38">
        <f>B32*B29</f>
        <v>392000</v>
      </c>
      <c r="C33" s="36"/>
      <c r="D33" s="142">
        <f>D32*B29</f>
        <v>478800</v>
      </c>
      <c r="E33" s="143"/>
      <c r="F33" s="14">
        <f>F32*B29</f>
        <v>0</v>
      </c>
      <c r="G33" s="34">
        <f>G32*B29</f>
        <v>435400</v>
      </c>
      <c r="H33" s="14">
        <f>H32*B29</f>
        <v>0</v>
      </c>
      <c r="I33" s="14">
        <f>I32*B29</f>
        <v>428400</v>
      </c>
      <c r="J33" s="14">
        <f>J32*B29</f>
        <v>448000</v>
      </c>
      <c r="K33" s="140">
        <f>K32*B29</f>
        <v>438200</v>
      </c>
      <c r="L33" s="141"/>
      <c r="M33" s="14"/>
      <c r="N33" s="142"/>
      <c r="O33" s="143"/>
      <c r="P33" s="14"/>
      <c r="Q33" s="34"/>
      <c r="R33" s="43">
        <f>R32*B29</f>
        <v>438200</v>
      </c>
    </row>
    <row r="34" spans="1:18" ht="15.75" thickTop="1">
      <c r="A34" s="173" t="s">
        <v>36</v>
      </c>
      <c r="B34" s="92" t="s">
        <v>47</v>
      </c>
      <c r="C34" s="101"/>
      <c r="D34" s="101"/>
      <c r="E34" s="101"/>
      <c r="F34" s="101"/>
      <c r="G34" s="101"/>
      <c r="H34" s="101"/>
      <c r="I34" s="101"/>
      <c r="J34" s="101"/>
      <c r="K34" s="101"/>
      <c r="L34" s="101"/>
      <c r="M34" s="101"/>
      <c r="N34" s="101"/>
      <c r="O34" s="101"/>
      <c r="P34" s="101"/>
      <c r="Q34" s="93"/>
      <c r="R34" s="218"/>
    </row>
    <row r="35" spans="1:18" ht="15.75" thickBot="1">
      <c r="A35" s="174"/>
      <c r="B35" s="112"/>
      <c r="C35" s="113"/>
      <c r="D35" s="113"/>
      <c r="E35" s="113"/>
      <c r="F35" s="113"/>
      <c r="G35" s="113"/>
      <c r="H35" s="113"/>
      <c r="I35" s="113"/>
      <c r="J35" s="113"/>
      <c r="K35" s="113"/>
      <c r="L35" s="113"/>
      <c r="M35" s="113"/>
      <c r="N35" s="113"/>
      <c r="O35" s="113"/>
      <c r="P35" s="113"/>
      <c r="Q35" s="122"/>
      <c r="R35" s="233"/>
    </row>
    <row r="36" spans="1:18" ht="18" thickBot="1" thickTop="1">
      <c r="A36" s="20" t="s">
        <v>42</v>
      </c>
      <c r="B36" s="158">
        <v>4740</v>
      </c>
      <c r="C36" s="235"/>
      <c r="D36" s="235"/>
      <c r="E36" s="235"/>
      <c r="F36" s="235"/>
      <c r="G36" s="235"/>
      <c r="H36" s="235"/>
      <c r="I36" s="235"/>
      <c r="J36" s="235"/>
      <c r="K36" s="235"/>
      <c r="L36" s="235"/>
      <c r="M36" s="235"/>
      <c r="N36" s="235"/>
      <c r="O36" s="235"/>
      <c r="P36" s="235"/>
      <c r="Q36" s="159"/>
      <c r="R36" s="43"/>
    </row>
    <row r="37" spans="1:18" ht="15.75" thickTop="1">
      <c r="A37" s="173" t="s">
        <v>35</v>
      </c>
      <c r="B37" s="92" t="s">
        <v>48</v>
      </c>
      <c r="C37" s="101"/>
      <c r="D37" s="101"/>
      <c r="E37" s="101"/>
      <c r="F37" s="101"/>
      <c r="G37" s="93"/>
      <c r="H37" s="131"/>
      <c r="I37" s="132"/>
      <c r="J37" s="132"/>
      <c r="K37" s="132"/>
      <c r="L37" s="133"/>
      <c r="M37" s="131"/>
      <c r="N37" s="132"/>
      <c r="O37" s="132"/>
      <c r="P37" s="132"/>
      <c r="Q37" s="133"/>
      <c r="R37" s="102"/>
    </row>
    <row r="38" spans="1:18" ht="15.75" thickBot="1">
      <c r="A38" s="174"/>
      <c r="B38" s="112"/>
      <c r="C38" s="113"/>
      <c r="D38" s="113"/>
      <c r="E38" s="113"/>
      <c r="F38" s="113"/>
      <c r="G38" s="122"/>
      <c r="H38" s="134"/>
      <c r="I38" s="135"/>
      <c r="J38" s="135"/>
      <c r="K38" s="135"/>
      <c r="L38" s="136"/>
      <c r="M38" s="134"/>
      <c r="N38" s="135"/>
      <c r="O38" s="135"/>
      <c r="P38" s="135"/>
      <c r="Q38" s="136"/>
      <c r="R38" s="172"/>
    </row>
    <row r="39" spans="1:18" ht="17.25" thickBot="1" thickTop="1">
      <c r="A39" s="20" t="s">
        <v>10</v>
      </c>
      <c r="B39" s="38">
        <v>140</v>
      </c>
      <c r="C39" s="36"/>
      <c r="D39" s="142">
        <v>123</v>
      </c>
      <c r="E39" s="143"/>
      <c r="F39" s="14">
        <v>160</v>
      </c>
      <c r="G39" s="34">
        <v>141</v>
      </c>
      <c r="H39" s="14"/>
      <c r="I39" s="14"/>
      <c r="J39" s="14"/>
      <c r="K39" s="140"/>
      <c r="L39" s="141"/>
      <c r="M39" s="38"/>
      <c r="N39" s="36"/>
      <c r="O39" s="14"/>
      <c r="P39" s="14"/>
      <c r="Q39" s="34"/>
      <c r="R39" s="37">
        <v>141</v>
      </c>
    </row>
    <row r="40" spans="1:18" ht="17.25" thickBot="1" thickTop="1">
      <c r="A40" s="20" t="s">
        <v>7</v>
      </c>
      <c r="B40" s="38">
        <f>B39*B36</f>
        <v>663600</v>
      </c>
      <c r="C40" s="36"/>
      <c r="D40" s="142">
        <f>D39*B36</f>
        <v>583020</v>
      </c>
      <c r="E40" s="143"/>
      <c r="F40" s="14">
        <f>F39*B36</f>
        <v>758400</v>
      </c>
      <c r="G40" s="34">
        <f>G39*B36</f>
        <v>668340</v>
      </c>
      <c r="H40" s="14">
        <f>H39*B36</f>
        <v>0</v>
      </c>
      <c r="I40" s="14">
        <f>I39*B36</f>
        <v>0</v>
      </c>
      <c r="J40" s="14">
        <f>J39*B36</f>
        <v>0</v>
      </c>
      <c r="K40" s="140">
        <f>K39*B36</f>
        <v>0</v>
      </c>
      <c r="L40" s="141"/>
      <c r="M40" s="38"/>
      <c r="N40" s="36"/>
      <c r="O40" s="14"/>
      <c r="P40" s="14">
        <f>P39*B36</f>
        <v>0</v>
      </c>
      <c r="Q40" s="34">
        <f>Q39*B36</f>
        <v>0</v>
      </c>
      <c r="R40" s="37">
        <f>R39*B36</f>
        <v>668340</v>
      </c>
    </row>
    <row r="41" spans="1:18" ht="17.25" thickBot="1" thickTop="1">
      <c r="A41" s="20" t="s">
        <v>18</v>
      </c>
      <c r="B41" s="60"/>
      <c r="C41" s="57"/>
      <c r="D41" s="59"/>
      <c r="E41" s="57"/>
      <c r="F41" s="56"/>
      <c r="G41" s="56"/>
      <c r="H41" s="56"/>
      <c r="I41" s="56"/>
      <c r="J41" s="56"/>
      <c r="K41" s="158"/>
      <c r="L41" s="159"/>
      <c r="M41" s="47"/>
      <c r="N41" s="46"/>
      <c r="O41" s="56"/>
      <c r="P41" s="14"/>
      <c r="Q41" s="56"/>
      <c r="R41" s="23"/>
    </row>
    <row r="42" spans="1:18" ht="17.25" thickBot="1" thickTop="1">
      <c r="A42" s="20" t="s">
        <v>19</v>
      </c>
      <c r="B42" s="38"/>
      <c r="C42" s="36"/>
      <c r="D42" s="45"/>
      <c r="E42" s="46"/>
      <c r="F42" s="14"/>
      <c r="G42" s="14"/>
      <c r="H42" s="44"/>
      <c r="I42" s="44"/>
      <c r="J42" s="14"/>
      <c r="K42" s="156"/>
      <c r="L42" s="157"/>
      <c r="M42" s="47"/>
      <c r="N42" s="46"/>
      <c r="O42" s="44"/>
      <c r="P42" s="14"/>
      <c r="Q42" s="44"/>
      <c r="R42" s="23"/>
    </row>
    <row r="43" spans="1:18" ht="16.5" thickTop="1">
      <c r="A43" s="173" t="s">
        <v>37</v>
      </c>
      <c r="B43" s="236">
        <f>B40+B33+B26+B19+B12</f>
        <v>1795230</v>
      </c>
      <c r="C43" s="22"/>
      <c r="D43" s="48"/>
      <c r="E43" s="149">
        <f>D40+D33+D26+D19</f>
        <v>1720380</v>
      </c>
      <c r="F43" s="236">
        <f>F33+F26+F19</f>
        <v>697120</v>
      </c>
      <c r="G43" s="236">
        <f>G40+G33+G26+G19+G12</f>
        <v>1845061.7</v>
      </c>
      <c r="H43" s="154">
        <f>H40+H33+H26+H19+H12</f>
        <v>0</v>
      </c>
      <c r="I43" s="154">
        <v>0</v>
      </c>
      <c r="J43" s="236">
        <v>0</v>
      </c>
      <c r="K43" s="153">
        <f>K40+K33+K26+K19+L12</f>
        <v>438200</v>
      </c>
      <c r="L43" s="149"/>
      <c r="M43" s="153">
        <v>0</v>
      </c>
      <c r="N43" s="149"/>
      <c r="O43" s="154">
        <f>N12</f>
        <v>0</v>
      </c>
      <c r="P43" s="236">
        <v>0</v>
      </c>
      <c r="Q43" s="154">
        <v>0</v>
      </c>
      <c r="R43" s="137">
        <f>R40+R33+R26+R19+R12</f>
        <v>1843675</v>
      </c>
    </row>
    <row r="44" spans="1:18" ht="16.5" thickBot="1">
      <c r="A44" s="174"/>
      <c r="B44" s="251"/>
      <c r="C44" s="14"/>
      <c r="D44" s="49"/>
      <c r="E44" s="252"/>
      <c r="F44" s="237"/>
      <c r="G44" s="237"/>
      <c r="H44" s="155"/>
      <c r="I44" s="155"/>
      <c r="J44" s="237"/>
      <c r="K44" s="150"/>
      <c r="L44" s="152"/>
      <c r="M44" s="150"/>
      <c r="N44" s="152"/>
      <c r="O44" s="155"/>
      <c r="P44" s="237"/>
      <c r="Q44" s="155"/>
      <c r="R44" s="138"/>
    </row>
    <row r="45" spans="1:18" ht="30.75" customHeight="1" thickTop="1">
      <c r="A45" s="173" t="s">
        <v>20</v>
      </c>
      <c r="B45" s="238">
        <v>40578</v>
      </c>
      <c r="C45" s="22"/>
      <c r="D45" s="259">
        <v>40578</v>
      </c>
      <c r="E45" s="93"/>
      <c r="F45" s="238">
        <v>40578</v>
      </c>
      <c r="G45" s="196"/>
      <c r="H45" s="238">
        <v>40578</v>
      </c>
      <c r="I45" s="238">
        <v>40578</v>
      </c>
      <c r="J45" s="238">
        <v>40578</v>
      </c>
      <c r="K45" s="4"/>
      <c r="L45" s="93"/>
      <c r="M45" s="238"/>
      <c r="N45" s="22"/>
      <c r="O45" s="238"/>
      <c r="P45" s="238"/>
      <c r="Q45" s="196"/>
      <c r="R45" s="102"/>
    </row>
    <row r="46" spans="1:18" ht="16.5" thickBot="1">
      <c r="A46" s="182"/>
      <c r="B46" s="239"/>
      <c r="C46" s="14"/>
      <c r="D46" s="245"/>
      <c r="E46" s="241"/>
      <c r="F46" s="239"/>
      <c r="G46" s="240"/>
      <c r="H46" s="239"/>
      <c r="I46" s="239"/>
      <c r="J46" s="239"/>
      <c r="K46" s="16"/>
      <c r="L46" s="241"/>
      <c r="M46" s="239"/>
      <c r="N46" s="14"/>
      <c r="O46" s="239"/>
      <c r="P46" s="239"/>
      <c r="Q46" s="240"/>
      <c r="R46" s="172"/>
    </row>
    <row r="47" spans="1:18" ht="16.5" customHeight="1" thickTop="1">
      <c r="A47" s="173" t="s">
        <v>21</v>
      </c>
      <c r="B47" s="196" t="s">
        <v>73</v>
      </c>
      <c r="C47" s="22"/>
      <c r="D47" s="92" t="s">
        <v>73</v>
      </c>
      <c r="E47" s="93"/>
      <c r="F47" s="196" t="s">
        <v>73</v>
      </c>
      <c r="G47" s="196"/>
      <c r="H47" s="196" t="s">
        <v>73</v>
      </c>
      <c r="I47" s="196" t="s">
        <v>73</v>
      </c>
      <c r="J47" s="196" t="s">
        <v>73</v>
      </c>
      <c r="K47" s="4"/>
      <c r="L47" s="93"/>
      <c r="M47" s="196"/>
      <c r="N47" s="22"/>
      <c r="O47" s="196"/>
      <c r="P47" s="196"/>
      <c r="Q47" s="196"/>
      <c r="R47" s="102"/>
    </row>
    <row r="48" spans="1:18" ht="15.75">
      <c r="A48" s="193"/>
      <c r="B48" s="242"/>
      <c r="C48" s="15"/>
      <c r="D48" s="243"/>
      <c r="E48" s="244"/>
      <c r="F48" s="242"/>
      <c r="G48" s="197"/>
      <c r="H48" s="242"/>
      <c r="I48" s="242"/>
      <c r="J48" s="242"/>
      <c r="K48" s="39"/>
      <c r="L48" s="200"/>
      <c r="M48" s="242"/>
      <c r="N48" s="15"/>
      <c r="O48" s="242"/>
      <c r="P48" s="242"/>
      <c r="Q48" s="197"/>
      <c r="R48" s="246"/>
    </row>
    <row r="49" spans="1:18" ht="16.5" thickBot="1">
      <c r="A49" s="182"/>
      <c r="B49" s="239"/>
      <c r="C49" s="54"/>
      <c r="D49" s="245"/>
      <c r="E49" s="241"/>
      <c r="F49" s="239"/>
      <c r="G49" s="240"/>
      <c r="H49" s="239"/>
      <c r="I49" s="239"/>
      <c r="J49" s="239"/>
      <c r="K49" s="16"/>
      <c r="L49" s="241"/>
      <c r="M49" s="239"/>
      <c r="N49" s="54"/>
      <c r="O49" s="239"/>
      <c r="P49" s="239"/>
      <c r="Q49" s="240"/>
      <c r="R49" s="172"/>
    </row>
    <row r="50" spans="1:18" ht="14.25" customHeight="1" thickTop="1">
      <c r="A50" s="183" t="s">
        <v>22</v>
      </c>
      <c r="B50" s="184"/>
      <c r="C50" s="92" t="s">
        <v>23</v>
      </c>
      <c r="D50" s="101"/>
      <c r="E50" s="101"/>
      <c r="F50" s="101"/>
      <c r="G50" s="93"/>
      <c r="H50" s="253" t="s">
        <v>24</v>
      </c>
      <c r="I50" s="254"/>
      <c r="J50" s="254"/>
      <c r="K50" s="254"/>
      <c r="L50" s="254"/>
      <c r="M50" s="254"/>
      <c r="N50" s="254"/>
      <c r="O50" s="254"/>
      <c r="P50" s="255"/>
      <c r="Q50" s="247"/>
      <c r="R50" s="248"/>
    </row>
    <row r="51" spans="1:18" ht="31.5" customHeight="1" thickBot="1">
      <c r="A51" s="185"/>
      <c r="B51" s="186"/>
      <c r="C51" s="88"/>
      <c r="D51" s="89"/>
      <c r="E51" s="89"/>
      <c r="F51" s="89"/>
      <c r="G51" s="90"/>
      <c r="H51" s="256" t="s">
        <v>25</v>
      </c>
      <c r="I51" s="257"/>
      <c r="J51" s="257"/>
      <c r="K51" s="257"/>
      <c r="L51" s="257"/>
      <c r="M51" s="257"/>
      <c r="N51" s="257"/>
      <c r="O51" s="257"/>
      <c r="P51" s="258"/>
      <c r="Q51" s="168"/>
      <c r="R51" s="169"/>
    </row>
    <row r="52" spans="1:18" ht="16.5" thickBot="1">
      <c r="A52" s="177" t="s">
        <v>26</v>
      </c>
      <c r="B52" s="178"/>
      <c r="C52" s="177" t="s">
        <v>27</v>
      </c>
      <c r="D52" s="249"/>
      <c r="E52" s="249"/>
      <c r="F52" s="249"/>
      <c r="G52" s="178"/>
      <c r="H52" s="177" t="s">
        <v>49</v>
      </c>
      <c r="I52" s="249"/>
      <c r="J52" s="249"/>
      <c r="K52" s="249"/>
      <c r="L52" s="249"/>
      <c r="M52" s="249"/>
      <c r="N52" s="249"/>
      <c r="O52" s="249"/>
      <c r="P52" s="178"/>
      <c r="Q52" s="168"/>
      <c r="R52" s="169"/>
    </row>
    <row r="53" spans="1:18" ht="16.5" thickBot="1">
      <c r="A53" s="177" t="s">
        <v>29</v>
      </c>
      <c r="B53" s="178"/>
      <c r="C53" s="177" t="s">
        <v>50</v>
      </c>
      <c r="D53" s="249"/>
      <c r="E53" s="249"/>
      <c r="F53" s="249"/>
      <c r="G53" s="178"/>
      <c r="H53" s="177" t="s">
        <v>51</v>
      </c>
      <c r="I53" s="249"/>
      <c r="J53" s="249"/>
      <c r="K53" s="249"/>
      <c r="L53" s="249"/>
      <c r="M53" s="249"/>
      <c r="N53" s="249"/>
      <c r="O53" s="249"/>
      <c r="P53" s="178"/>
      <c r="Q53" s="168"/>
      <c r="R53" s="169"/>
    </row>
    <row r="54" spans="1:18" ht="16.5" thickBot="1">
      <c r="A54" s="177" t="s">
        <v>30</v>
      </c>
      <c r="B54" s="178"/>
      <c r="C54" s="177" t="s">
        <v>64</v>
      </c>
      <c r="D54" s="249"/>
      <c r="E54" s="249"/>
      <c r="F54" s="249"/>
      <c r="G54" s="178"/>
      <c r="H54" s="177" t="s">
        <v>52</v>
      </c>
      <c r="I54" s="249"/>
      <c r="J54" s="249"/>
      <c r="K54" s="249"/>
      <c r="L54" s="249"/>
      <c r="M54" s="249"/>
      <c r="N54" s="249"/>
      <c r="O54" s="249"/>
      <c r="P54" s="178"/>
      <c r="Q54" s="168"/>
      <c r="R54" s="169"/>
    </row>
    <row r="56" spans="1:6" ht="15.75">
      <c r="A56" s="250" t="s">
        <v>72</v>
      </c>
      <c r="B56" s="211"/>
      <c r="C56" s="211"/>
      <c r="D56" s="211"/>
      <c r="E56" s="211"/>
      <c r="F56" s="211"/>
    </row>
    <row r="57" spans="1:12" ht="15.75">
      <c r="A57" s="250" t="s">
        <v>57</v>
      </c>
      <c r="B57" s="211"/>
      <c r="C57" s="211"/>
      <c r="D57" s="211"/>
      <c r="E57" s="211"/>
      <c r="F57" s="211"/>
      <c r="G57" s="211"/>
      <c r="H57" s="211"/>
      <c r="I57" s="211"/>
      <c r="J57" s="211"/>
      <c r="K57" s="211"/>
      <c r="L57" s="211"/>
    </row>
    <row r="58" spans="1:7" ht="15.75">
      <c r="A58" s="250" t="s">
        <v>76</v>
      </c>
      <c r="B58" s="211"/>
      <c r="C58" s="211"/>
      <c r="D58" s="211"/>
      <c r="E58" s="211"/>
      <c r="F58" s="211"/>
      <c r="G58" s="211"/>
    </row>
  </sheetData>
  <sheetProtection/>
  <mergeCells count="148">
    <mergeCell ref="A37:A38"/>
    <mergeCell ref="D45:E46"/>
    <mergeCell ref="F45:F46"/>
    <mergeCell ref="A1:R1"/>
    <mergeCell ref="A2:G2"/>
    <mergeCell ref="L2:R2"/>
    <mergeCell ref="A13:A14"/>
    <mergeCell ref="A6:A7"/>
    <mergeCell ref="A9:A10"/>
    <mergeCell ref="A3:A5"/>
    <mergeCell ref="A16:A17"/>
    <mergeCell ref="A20:A21"/>
    <mergeCell ref="A23:A24"/>
    <mergeCell ref="A27:A28"/>
    <mergeCell ref="A30:A31"/>
    <mergeCell ref="A34:A35"/>
    <mergeCell ref="A43:A44"/>
    <mergeCell ref="B43:B44"/>
    <mergeCell ref="E43:E44"/>
    <mergeCell ref="A53:B53"/>
    <mergeCell ref="C53:G53"/>
    <mergeCell ref="H53:P53"/>
    <mergeCell ref="A50:B51"/>
    <mergeCell ref="H50:P50"/>
    <mergeCell ref="H51:P51"/>
    <mergeCell ref="A52:B52"/>
    <mergeCell ref="A57:L57"/>
    <mergeCell ref="A58:G58"/>
    <mergeCell ref="A56:F56"/>
    <mergeCell ref="P47:P49"/>
    <mergeCell ref="O47:O49"/>
    <mergeCell ref="L47:L49"/>
    <mergeCell ref="M47:M49"/>
    <mergeCell ref="A54:B54"/>
    <mergeCell ref="C54:G54"/>
    <mergeCell ref="H54:P54"/>
    <mergeCell ref="Q54:R54"/>
    <mergeCell ref="C50:G51"/>
    <mergeCell ref="O45:O46"/>
    <mergeCell ref="C52:G52"/>
    <mergeCell ref="H52:P52"/>
    <mergeCell ref="Q52:R52"/>
    <mergeCell ref="Q53:R53"/>
    <mergeCell ref="B45:B46"/>
    <mergeCell ref="G47:G49"/>
    <mergeCell ref="R47:R49"/>
    <mergeCell ref="Q50:R51"/>
    <mergeCell ref="I47:I49"/>
    <mergeCell ref="J47:J49"/>
    <mergeCell ref="Q47:Q49"/>
    <mergeCell ref="A45:A46"/>
    <mergeCell ref="G45:G46"/>
    <mergeCell ref="I45:I46"/>
    <mergeCell ref="J45:J46"/>
    <mergeCell ref="P45:P46"/>
    <mergeCell ref="B47:B49"/>
    <mergeCell ref="D47:E49"/>
    <mergeCell ref="F47:F49"/>
    <mergeCell ref="H47:H49"/>
    <mergeCell ref="A47:A49"/>
    <mergeCell ref="R43:R44"/>
    <mergeCell ref="M43:N44"/>
    <mergeCell ref="O43:O44"/>
    <mergeCell ref="P43:P44"/>
    <mergeCell ref="Q43:Q44"/>
    <mergeCell ref="H45:H46"/>
    <mergeCell ref="Q45:Q46"/>
    <mergeCell ref="R45:R46"/>
    <mergeCell ref="L45:L46"/>
    <mergeCell ref="M45:M46"/>
    <mergeCell ref="F43:F44"/>
    <mergeCell ref="G43:G44"/>
    <mergeCell ref="H43:H44"/>
    <mergeCell ref="I43:I44"/>
    <mergeCell ref="K41:L41"/>
    <mergeCell ref="K42:L42"/>
    <mergeCell ref="J43:J44"/>
    <mergeCell ref="K43:L44"/>
    <mergeCell ref="D40:E40"/>
    <mergeCell ref="K40:L40"/>
    <mergeCell ref="R30:R31"/>
    <mergeCell ref="R34:R35"/>
    <mergeCell ref="B36:Q36"/>
    <mergeCell ref="B37:G38"/>
    <mergeCell ref="H37:L38"/>
    <mergeCell ref="M37:Q38"/>
    <mergeCell ref="B34:Q35"/>
    <mergeCell ref="D32:E32"/>
    <mergeCell ref="K32:L32"/>
    <mergeCell ref="N32:O32"/>
    <mergeCell ref="D39:E39"/>
    <mergeCell ref="K39:L39"/>
    <mergeCell ref="D33:E33"/>
    <mergeCell ref="K33:L33"/>
    <mergeCell ref="N33:O33"/>
    <mergeCell ref="D26:E26"/>
    <mergeCell ref="K26:L26"/>
    <mergeCell ref="N26:O26"/>
    <mergeCell ref="R37:R38"/>
    <mergeCell ref="B27:Q28"/>
    <mergeCell ref="B30:G31"/>
    <mergeCell ref="H30:L31"/>
    <mergeCell ref="M30:Q31"/>
    <mergeCell ref="B29:Q29"/>
    <mergeCell ref="R27:R28"/>
    <mergeCell ref="R23:R24"/>
    <mergeCell ref="R20:R21"/>
    <mergeCell ref="B22:Q22"/>
    <mergeCell ref="C25:D25"/>
    <mergeCell ref="B23:G24"/>
    <mergeCell ref="H23:L23"/>
    <mergeCell ref="H24:L24"/>
    <mergeCell ref="M23:Q24"/>
    <mergeCell ref="K25:L25"/>
    <mergeCell ref="N25:O25"/>
    <mergeCell ref="R16:R17"/>
    <mergeCell ref="M16:Q16"/>
    <mergeCell ref="M17:Q17"/>
    <mergeCell ref="B20:Q21"/>
    <mergeCell ref="D19:E19"/>
    <mergeCell ref="K19:L19"/>
    <mergeCell ref="N19:O19"/>
    <mergeCell ref="D18:E18"/>
    <mergeCell ref="K18:L18"/>
    <mergeCell ref="N18:O18"/>
    <mergeCell ref="B15:Q15"/>
    <mergeCell ref="B16:G17"/>
    <mergeCell ref="H16:L17"/>
    <mergeCell ref="B8:Q8"/>
    <mergeCell ref="N12:O12"/>
    <mergeCell ref="M9:Q10"/>
    <mergeCell ref="B13:Q14"/>
    <mergeCell ref="D5:E5"/>
    <mergeCell ref="B6:Q7"/>
    <mergeCell ref="R6:R7"/>
    <mergeCell ref="K3:L5"/>
    <mergeCell ref="M3:P4"/>
    <mergeCell ref="R3:R5"/>
    <mergeCell ref="Q3:Q5"/>
    <mergeCell ref="B3:F4"/>
    <mergeCell ref="G3:G5"/>
    <mergeCell ref="H3:J4"/>
    <mergeCell ref="R13:R14"/>
    <mergeCell ref="R9:R10"/>
    <mergeCell ref="N11:O11"/>
    <mergeCell ref="B9:G9"/>
    <mergeCell ref="B10:G10"/>
    <mergeCell ref="H9:L10"/>
  </mergeCell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F54"/>
  <sheetViews>
    <sheetView tabSelected="1" zoomScale="70" zoomScaleNormal="70" zoomScaleSheetLayoutView="75" zoomScalePageLayoutView="0" workbookViewId="0" topLeftCell="A52">
      <selection activeCell="A55" sqref="A55"/>
    </sheetView>
  </sheetViews>
  <sheetFormatPr defaultColWidth="9.140625" defaultRowHeight="15"/>
  <cols>
    <col min="1" max="1" width="28.57421875" style="18" customWidth="1"/>
    <col min="2" max="3" width="47.140625" style="0" customWidth="1"/>
    <col min="4" max="4" width="20.00390625" style="0" bestFit="1" customWidth="1"/>
    <col min="5" max="5" width="11.57421875" style="0" customWidth="1"/>
    <col min="6" max="6" width="15.57421875" style="0" customWidth="1"/>
  </cols>
  <sheetData>
    <row r="1" spans="1:5" ht="51.75" customHeight="1">
      <c r="A1" s="276" t="s">
        <v>81</v>
      </c>
      <c r="B1" s="276"/>
      <c r="C1" s="276"/>
      <c r="D1" s="276"/>
      <c r="E1" s="276"/>
    </row>
    <row r="2" spans="1:5" ht="18">
      <c r="A2" s="73" t="s">
        <v>79</v>
      </c>
      <c r="B2" s="66"/>
      <c r="C2" s="66"/>
      <c r="D2" s="66"/>
      <c r="E2" s="67" t="s">
        <v>80</v>
      </c>
    </row>
    <row r="3" spans="1:6" ht="15" customHeight="1">
      <c r="A3" s="280" t="s">
        <v>0</v>
      </c>
      <c r="B3" s="266" t="s">
        <v>1</v>
      </c>
      <c r="C3" s="266" t="s">
        <v>1</v>
      </c>
      <c r="D3" s="266" t="s">
        <v>1</v>
      </c>
      <c r="E3" s="266" t="s">
        <v>2</v>
      </c>
      <c r="F3" s="266" t="s">
        <v>40</v>
      </c>
    </row>
    <row r="4" spans="1:6" ht="15" customHeight="1">
      <c r="A4" s="280"/>
      <c r="B4" s="266"/>
      <c r="C4" s="266"/>
      <c r="D4" s="266"/>
      <c r="E4" s="266"/>
      <c r="F4" s="266"/>
    </row>
    <row r="5" spans="1:6" ht="15.75">
      <c r="A5" s="280"/>
      <c r="B5" s="62">
        <v>1</v>
      </c>
      <c r="C5" s="62">
        <v>2</v>
      </c>
      <c r="D5" s="62">
        <v>3</v>
      </c>
      <c r="E5" s="267"/>
      <c r="F5" s="267"/>
    </row>
    <row r="6" spans="1:6" ht="148.5" customHeight="1">
      <c r="A6" s="64" t="s">
        <v>36</v>
      </c>
      <c r="B6" s="268" t="s">
        <v>83</v>
      </c>
      <c r="C6" s="269"/>
      <c r="D6" s="269"/>
      <c r="E6" s="62"/>
      <c r="F6" s="74"/>
    </row>
    <row r="7" spans="1:6" ht="23.25" customHeight="1">
      <c r="A7" s="64" t="s">
        <v>4</v>
      </c>
      <c r="B7" s="266">
        <v>10</v>
      </c>
      <c r="C7" s="266"/>
      <c r="D7" s="266"/>
      <c r="E7" s="62"/>
      <c r="F7" s="74"/>
    </row>
    <row r="8" spans="1:6" ht="23.25" customHeight="1">
      <c r="A8" s="64" t="s">
        <v>35</v>
      </c>
      <c r="B8" s="270" t="s">
        <v>96</v>
      </c>
      <c r="C8" s="271"/>
      <c r="D8" s="271"/>
      <c r="E8" s="62"/>
      <c r="F8" s="74"/>
    </row>
    <row r="9" spans="1:6" ht="23.25" customHeight="1">
      <c r="A9" s="64" t="s">
        <v>5</v>
      </c>
      <c r="B9" s="62">
        <v>630</v>
      </c>
      <c r="C9" s="62">
        <v>600</v>
      </c>
      <c r="D9" s="62">
        <v>750</v>
      </c>
      <c r="E9" s="70">
        <f>(B9+C9+D9)/3</f>
        <v>660</v>
      </c>
      <c r="F9" s="77">
        <v>660</v>
      </c>
    </row>
    <row r="10" spans="1:6" ht="23.25" customHeight="1">
      <c r="A10" s="64" t="s">
        <v>7</v>
      </c>
      <c r="B10" s="62">
        <f>B7*B9</f>
        <v>6300</v>
      </c>
      <c r="C10" s="62">
        <f>C9*B7</f>
        <v>6000</v>
      </c>
      <c r="D10" s="62">
        <f>B7*D9</f>
        <v>7500</v>
      </c>
      <c r="E10" s="70"/>
      <c r="F10" s="70">
        <f>B7*F9</f>
        <v>6600</v>
      </c>
    </row>
    <row r="11" spans="1:6" ht="163.5" customHeight="1">
      <c r="A11" s="64" t="s">
        <v>36</v>
      </c>
      <c r="B11" s="268" t="s">
        <v>84</v>
      </c>
      <c r="C11" s="269"/>
      <c r="D11" s="269"/>
      <c r="E11" s="62"/>
      <c r="F11" s="70"/>
    </row>
    <row r="12" spans="1:6" ht="23.25" customHeight="1">
      <c r="A12" s="64" t="s">
        <v>4</v>
      </c>
      <c r="B12" s="266">
        <v>1</v>
      </c>
      <c r="C12" s="266"/>
      <c r="D12" s="266"/>
      <c r="E12" s="62"/>
      <c r="F12" s="70"/>
    </row>
    <row r="13" spans="1:6" ht="23.25" customHeight="1">
      <c r="A13" s="64" t="s">
        <v>35</v>
      </c>
      <c r="B13" s="270" t="s">
        <v>97</v>
      </c>
      <c r="C13" s="271"/>
      <c r="D13" s="271"/>
      <c r="E13" s="62"/>
      <c r="F13" s="70"/>
    </row>
    <row r="14" spans="1:6" ht="23.25" customHeight="1">
      <c r="A14" s="64" t="s">
        <v>5</v>
      </c>
      <c r="B14" s="62">
        <v>1270</v>
      </c>
      <c r="C14" s="62">
        <v>1200</v>
      </c>
      <c r="D14" s="62">
        <v>1500</v>
      </c>
      <c r="E14" s="70">
        <f>(B14+C14+D14)/3</f>
        <v>1323.3333333333333</v>
      </c>
      <c r="F14" s="70">
        <v>1323</v>
      </c>
    </row>
    <row r="15" spans="1:6" ht="23.25" customHeight="1">
      <c r="A15" s="64" t="s">
        <v>7</v>
      </c>
      <c r="B15" s="62">
        <f>B12*B14</f>
        <v>1270</v>
      </c>
      <c r="C15" s="62">
        <f>C14*B12</f>
        <v>1200</v>
      </c>
      <c r="D15" s="62">
        <f>B12*D14</f>
        <v>1500</v>
      </c>
      <c r="E15" s="70"/>
      <c r="F15" s="70">
        <f>B12*F14</f>
        <v>1323</v>
      </c>
    </row>
    <row r="16" spans="1:6" ht="135.75" customHeight="1">
      <c r="A16" s="64" t="s">
        <v>36</v>
      </c>
      <c r="B16" s="268" t="s">
        <v>85</v>
      </c>
      <c r="C16" s="269"/>
      <c r="D16" s="269"/>
      <c r="E16" s="62"/>
      <c r="F16" s="70"/>
    </row>
    <row r="17" spans="1:6" ht="23.25" customHeight="1">
      <c r="A17" s="64" t="s">
        <v>4</v>
      </c>
      <c r="B17" s="266">
        <v>2</v>
      </c>
      <c r="C17" s="266"/>
      <c r="D17" s="266"/>
      <c r="E17" s="62"/>
      <c r="F17" s="70"/>
    </row>
    <row r="18" spans="1:6" ht="23.25" customHeight="1">
      <c r="A18" s="64" t="s">
        <v>35</v>
      </c>
      <c r="B18" s="270" t="s">
        <v>98</v>
      </c>
      <c r="C18" s="271"/>
      <c r="D18" s="271"/>
      <c r="E18" s="62"/>
      <c r="F18" s="70"/>
    </row>
    <row r="19" spans="1:6" ht="23.25" customHeight="1">
      <c r="A19" s="64" t="s">
        <v>5</v>
      </c>
      <c r="B19" s="62">
        <v>2650</v>
      </c>
      <c r="C19" s="62">
        <v>2500</v>
      </c>
      <c r="D19" s="62">
        <v>2700</v>
      </c>
      <c r="E19" s="70">
        <f>(B19+C19+D19)/3</f>
        <v>2616.6666666666665</v>
      </c>
      <c r="F19" s="70">
        <v>2617</v>
      </c>
    </row>
    <row r="20" spans="1:6" ht="23.25" customHeight="1">
      <c r="A20" s="64" t="s">
        <v>7</v>
      </c>
      <c r="B20" s="62">
        <f>B17*B19</f>
        <v>5300</v>
      </c>
      <c r="C20" s="62">
        <f>C19*B17</f>
        <v>5000</v>
      </c>
      <c r="D20" s="62">
        <f>B17*D19</f>
        <v>5400</v>
      </c>
      <c r="E20" s="70"/>
      <c r="F20" s="70">
        <f>B17*F19</f>
        <v>5234</v>
      </c>
    </row>
    <row r="21" spans="1:6" ht="75" customHeight="1">
      <c r="A21" s="64" t="s">
        <v>36</v>
      </c>
      <c r="B21" s="268" t="s">
        <v>86</v>
      </c>
      <c r="C21" s="269"/>
      <c r="D21" s="269"/>
      <c r="E21" s="62"/>
      <c r="F21" s="70"/>
    </row>
    <row r="22" spans="1:6" ht="23.25" customHeight="1">
      <c r="A22" s="64" t="s">
        <v>4</v>
      </c>
      <c r="B22" s="266">
        <v>1</v>
      </c>
      <c r="C22" s="266"/>
      <c r="D22" s="266"/>
      <c r="E22" s="62"/>
      <c r="F22" s="70"/>
    </row>
    <row r="23" spans="1:6" ht="23.25" customHeight="1">
      <c r="A23" s="64" t="s">
        <v>35</v>
      </c>
      <c r="B23" s="270" t="s">
        <v>99</v>
      </c>
      <c r="C23" s="271"/>
      <c r="D23" s="271"/>
      <c r="E23" s="62"/>
      <c r="F23" s="70"/>
    </row>
    <row r="24" spans="1:6" ht="23.25" customHeight="1">
      <c r="A24" s="64" t="s">
        <v>5</v>
      </c>
      <c r="B24" s="62">
        <v>4200</v>
      </c>
      <c r="C24" s="62">
        <v>4200</v>
      </c>
      <c r="D24" s="62">
        <v>5000</v>
      </c>
      <c r="E24" s="70">
        <f>(B24+C24+D24)/3</f>
        <v>4466.666666666667</v>
      </c>
      <c r="F24" s="70">
        <v>4467</v>
      </c>
    </row>
    <row r="25" spans="1:6" ht="23.25" customHeight="1">
      <c r="A25" s="64" t="s">
        <v>7</v>
      </c>
      <c r="B25" s="62">
        <f>B22*B24</f>
        <v>4200</v>
      </c>
      <c r="C25" s="62">
        <f>C24*B22</f>
        <v>4200</v>
      </c>
      <c r="D25" s="62">
        <f>B22*D24</f>
        <v>5000</v>
      </c>
      <c r="E25" s="70"/>
      <c r="F25" s="70">
        <f>B22*F24</f>
        <v>4467</v>
      </c>
    </row>
    <row r="26" spans="1:6" ht="287.25" customHeight="1">
      <c r="A26" s="64" t="s">
        <v>36</v>
      </c>
      <c r="B26" s="268" t="s">
        <v>87</v>
      </c>
      <c r="C26" s="269"/>
      <c r="D26" s="269"/>
      <c r="E26" s="62"/>
      <c r="F26" s="70"/>
    </row>
    <row r="27" spans="1:6" ht="23.25" customHeight="1">
      <c r="A27" s="64" t="s">
        <v>4</v>
      </c>
      <c r="B27" s="266">
        <v>1</v>
      </c>
      <c r="C27" s="266"/>
      <c r="D27" s="266"/>
      <c r="E27" s="62"/>
      <c r="F27" s="70"/>
    </row>
    <row r="28" spans="1:6" ht="23.25" customHeight="1">
      <c r="A28" s="64" t="s">
        <v>35</v>
      </c>
      <c r="B28" s="270" t="s">
        <v>100</v>
      </c>
      <c r="C28" s="271"/>
      <c r="D28" s="271"/>
      <c r="E28" s="62"/>
      <c r="F28" s="70"/>
    </row>
    <row r="29" spans="1:6" ht="23.25" customHeight="1">
      <c r="A29" s="64" t="s">
        <v>5</v>
      </c>
      <c r="B29" s="62">
        <v>31200</v>
      </c>
      <c r="C29" s="62">
        <v>27603</v>
      </c>
      <c r="D29" s="62">
        <v>35000</v>
      </c>
      <c r="E29" s="70">
        <f>(B29+C29+D29)/3</f>
        <v>31267.666666666668</v>
      </c>
      <c r="F29" s="70">
        <v>31268</v>
      </c>
    </row>
    <row r="30" spans="1:6" ht="23.25" customHeight="1">
      <c r="A30" s="64" t="s">
        <v>7</v>
      </c>
      <c r="B30" s="62">
        <f>B27*B29</f>
        <v>31200</v>
      </c>
      <c r="C30" s="62">
        <f>C29*B27</f>
        <v>27603</v>
      </c>
      <c r="D30" s="62">
        <f>B27*D29</f>
        <v>35000</v>
      </c>
      <c r="E30" s="70"/>
      <c r="F30" s="70">
        <f>B27*F29</f>
        <v>31268</v>
      </c>
    </row>
    <row r="31" spans="1:6" ht="215.25" customHeight="1">
      <c r="A31" s="64" t="s">
        <v>36</v>
      </c>
      <c r="B31" s="268" t="s">
        <v>88</v>
      </c>
      <c r="C31" s="269"/>
      <c r="D31" s="269"/>
      <c r="E31" s="62"/>
      <c r="F31" s="70"/>
    </row>
    <row r="32" spans="1:6" ht="23.25" customHeight="1">
      <c r="A32" s="64" t="s">
        <v>4</v>
      </c>
      <c r="B32" s="266">
        <v>2</v>
      </c>
      <c r="C32" s="266"/>
      <c r="D32" s="266"/>
      <c r="E32" s="62"/>
      <c r="F32" s="70"/>
    </row>
    <row r="33" spans="1:6" ht="23.25" customHeight="1">
      <c r="A33" s="64" t="s">
        <v>35</v>
      </c>
      <c r="B33" s="270" t="s">
        <v>101</v>
      </c>
      <c r="C33" s="271"/>
      <c r="D33" s="271"/>
      <c r="E33" s="62"/>
      <c r="F33" s="70"/>
    </row>
    <row r="34" spans="1:6" ht="23.25" customHeight="1">
      <c r="A34" s="64" t="s">
        <v>5</v>
      </c>
      <c r="B34" s="62">
        <v>2150</v>
      </c>
      <c r="C34" s="62">
        <v>1500</v>
      </c>
      <c r="D34" s="62">
        <v>2300</v>
      </c>
      <c r="E34" s="70">
        <f>(B34+C34+D34)/3</f>
        <v>1983.3333333333333</v>
      </c>
      <c r="F34" s="70">
        <v>1983</v>
      </c>
    </row>
    <row r="35" spans="1:6" ht="23.25" customHeight="1">
      <c r="A35" s="64" t="s">
        <v>7</v>
      </c>
      <c r="B35" s="62">
        <f>B32*B34</f>
        <v>4300</v>
      </c>
      <c r="C35" s="62">
        <f>C34*B32</f>
        <v>3000</v>
      </c>
      <c r="D35" s="62">
        <f>B32*D34</f>
        <v>4600</v>
      </c>
      <c r="E35" s="70"/>
      <c r="F35" s="70">
        <f>B32*F34</f>
        <v>3966</v>
      </c>
    </row>
    <row r="36" spans="1:6" ht="171" customHeight="1">
      <c r="A36" s="263" t="s">
        <v>36</v>
      </c>
      <c r="B36" s="272" t="s">
        <v>89</v>
      </c>
      <c r="C36" s="273"/>
      <c r="D36" s="273"/>
      <c r="E36" s="75"/>
      <c r="F36" s="78"/>
    </row>
    <row r="37" spans="1:6" ht="342.75" customHeight="1">
      <c r="A37" s="264"/>
      <c r="B37" s="274"/>
      <c r="C37" s="275"/>
      <c r="D37" s="275"/>
      <c r="E37" s="76"/>
      <c r="F37" s="79"/>
    </row>
    <row r="38" spans="1:6" ht="23.25" customHeight="1">
      <c r="A38" s="64" t="s">
        <v>4</v>
      </c>
      <c r="B38" s="266">
        <v>1</v>
      </c>
      <c r="C38" s="266"/>
      <c r="D38" s="266"/>
      <c r="E38" s="62"/>
      <c r="F38" s="70"/>
    </row>
    <row r="39" spans="1:6" ht="23.25" customHeight="1">
      <c r="A39" s="64" t="s">
        <v>35</v>
      </c>
      <c r="B39" s="270" t="s">
        <v>102</v>
      </c>
      <c r="C39" s="271"/>
      <c r="D39" s="271"/>
      <c r="E39" s="62"/>
      <c r="F39" s="70"/>
    </row>
    <row r="40" spans="1:6" ht="23.25" customHeight="1">
      <c r="A40" s="64" t="s">
        <v>5</v>
      </c>
      <c r="B40" s="62">
        <v>24789</v>
      </c>
      <c r="C40" s="62">
        <v>24000</v>
      </c>
      <c r="D40" s="62">
        <v>25000</v>
      </c>
      <c r="E40" s="70">
        <f>(B40+C40+D40)/3</f>
        <v>24596.333333333332</v>
      </c>
      <c r="F40" s="70">
        <v>24596</v>
      </c>
    </row>
    <row r="41" spans="1:6" ht="23.25" customHeight="1">
      <c r="A41" s="64" t="s">
        <v>7</v>
      </c>
      <c r="B41" s="62">
        <f>B38*B40</f>
        <v>24789</v>
      </c>
      <c r="C41" s="62">
        <f>C40*B38</f>
        <v>24000</v>
      </c>
      <c r="D41" s="62">
        <f>B38*D40</f>
        <v>25000</v>
      </c>
      <c r="E41" s="70"/>
      <c r="F41" s="70">
        <f>B38*F40</f>
        <v>24596</v>
      </c>
    </row>
    <row r="42" spans="1:6" ht="290.25" customHeight="1">
      <c r="A42" s="64" t="s">
        <v>36</v>
      </c>
      <c r="B42" s="268" t="s">
        <v>95</v>
      </c>
      <c r="C42" s="269"/>
      <c r="D42" s="269"/>
      <c r="E42" s="62"/>
      <c r="F42" s="70"/>
    </row>
    <row r="43" spans="1:6" ht="23.25" customHeight="1">
      <c r="A43" s="64" t="s">
        <v>4</v>
      </c>
      <c r="B43" s="266">
        <v>1</v>
      </c>
      <c r="C43" s="266"/>
      <c r="D43" s="266"/>
      <c r="E43" s="62"/>
      <c r="F43" s="70"/>
    </row>
    <row r="44" spans="1:6" ht="23.25" customHeight="1">
      <c r="A44" s="64" t="s">
        <v>35</v>
      </c>
      <c r="B44" s="270" t="s">
        <v>103</v>
      </c>
      <c r="C44" s="271"/>
      <c r="D44" s="271"/>
      <c r="E44" s="62"/>
      <c r="F44" s="70"/>
    </row>
    <row r="45" spans="1:6" ht="23.25" customHeight="1">
      <c r="A45" s="64" t="s">
        <v>5</v>
      </c>
      <c r="B45" s="62">
        <v>3650</v>
      </c>
      <c r="C45" s="62">
        <v>3800</v>
      </c>
      <c r="D45" s="62">
        <v>3700</v>
      </c>
      <c r="E45" s="70">
        <f>(B45+C45+D45)/3</f>
        <v>3716.6666666666665</v>
      </c>
      <c r="F45" s="70">
        <v>3717</v>
      </c>
    </row>
    <row r="46" spans="1:6" ht="23.25" customHeight="1">
      <c r="A46" s="64" t="s">
        <v>7</v>
      </c>
      <c r="B46" s="62">
        <f>B43*B45</f>
        <v>3650</v>
      </c>
      <c r="C46" s="62">
        <f>C45*B43</f>
        <v>3800</v>
      </c>
      <c r="D46" s="62">
        <f>B43*D45</f>
        <v>3700</v>
      </c>
      <c r="E46" s="70"/>
      <c r="F46" s="70">
        <f>B43*F45</f>
        <v>3717</v>
      </c>
    </row>
    <row r="47" spans="1:6" ht="18" customHeight="1">
      <c r="A47" s="64" t="s">
        <v>77</v>
      </c>
      <c r="B47" s="62">
        <f>B46+B41+B30+B25+B35+B20+B15+B10</f>
        <v>81009</v>
      </c>
      <c r="C47" s="62">
        <f>C46+C41+C30+C25+C35+C20+C15+C10</f>
        <v>74803</v>
      </c>
      <c r="D47" s="62">
        <f>D46+D41+D30+D25+D35+D20+D15+D10</f>
        <v>87700</v>
      </c>
      <c r="E47" s="62"/>
      <c r="F47" s="70">
        <f>F46+F41+F35+F30+F25+F20+F15+F10</f>
        <v>81171</v>
      </c>
    </row>
    <row r="48" spans="1:5" ht="54" customHeight="1">
      <c r="A48" s="62" t="s">
        <v>22</v>
      </c>
      <c r="B48" s="62" t="s">
        <v>23</v>
      </c>
      <c r="C48" s="279" t="s">
        <v>38</v>
      </c>
      <c r="D48" s="279"/>
      <c r="E48" s="72"/>
    </row>
    <row r="49" spans="1:5" ht="27" customHeight="1">
      <c r="A49" s="62">
        <v>1</v>
      </c>
      <c r="B49" s="71" t="s">
        <v>94</v>
      </c>
      <c r="C49" s="265" t="s">
        <v>92</v>
      </c>
      <c r="D49" s="265"/>
      <c r="E49" s="65"/>
    </row>
    <row r="50" spans="1:5" ht="27" customHeight="1">
      <c r="A50" s="62">
        <v>2</v>
      </c>
      <c r="B50" s="71" t="s">
        <v>91</v>
      </c>
      <c r="C50" s="265" t="s">
        <v>93</v>
      </c>
      <c r="D50" s="265"/>
      <c r="E50" s="65"/>
    </row>
    <row r="51" spans="1:4" ht="27" customHeight="1">
      <c r="A51" s="62">
        <v>3</v>
      </c>
      <c r="B51" s="71" t="s">
        <v>78</v>
      </c>
      <c r="C51" s="265" t="s">
        <v>90</v>
      </c>
      <c r="D51" s="265"/>
    </row>
    <row r="52" spans="1:4" ht="15.75">
      <c r="A52" s="277"/>
      <c r="B52" s="211"/>
      <c r="C52" s="63"/>
      <c r="D52" s="63"/>
    </row>
    <row r="53" spans="1:4" ht="15.75">
      <c r="A53" s="277" t="s">
        <v>82</v>
      </c>
      <c r="B53" s="211"/>
      <c r="C53" s="211"/>
      <c r="D53" s="211"/>
    </row>
    <row r="54" spans="1:4" s="69" customFormat="1" ht="15.75">
      <c r="A54" s="277" t="s">
        <v>104</v>
      </c>
      <c r="B54" s="278"/>
      <c r="C54" s="68"/>
      <c r="D54" s="68"/>
    </row>
  </sheetData>
  <sheetProtection/>
  <mergeCells count="39">
    <mergeCell ref="C49:D49"/>
    <mergeCell ref="B11:D11"/>
    <mergeCell ref="A53:D53"/>
    <mergeCell ref="A54:B54"/>
    <mergeCell ref="E3:E5"/>
    <mergeCell ref="C3:C4"/>
    <mergeCell ref="D3:D4"/>
    <mergeCell ref="C48:D48"/>
    <mergeCell ref="A3:A5"/>
    <mergeCell ref="B3:B4"/>
    <mergeCell ref="B12:D12"/>
    <mergeCell ref="B13:D13"/>
    <mergeCell ref="B16:D16"/>
    <mergeCell ref="B17:D17"/>
    <mergeCell ref="A1:E1"/>
    <mergeCell ref="A52:B52"/>
    <mergeCell ref="C50:D50"/>
    <mergeCell ref="B7:D7"/>
    <mergeCell ref="B6:D6"/>
    <mergeCell ref="B8:D8"/>
    <mergeCell ref="B31:D31"/>
    <mergeCell ref="B32:D32"/>
    <mergeCell ref="B26:D26"/>
    <mergeCell ref="B27:D27"/>
    <mergeCell ref="B28:D28"/>
    <mergeCell ref="B18:D18"/>
    <mergeCell ref="B21:D21"/>
    <mergeCell ref="B22:D22"/>
    <mergeCell ref="B23:D23"/>
    <mergeCell ref="A36:A37"/>
    <mergeCell ref="C51:D51"/>
    <mergeCell ref="F3:F5"/>
    <mergeCell ref="B42:D42"/>
    <mergeCell ref="B43:D43"/>
    <mergeCell ref="B44:D44"/>
    <mergeCell ref="B33:D33"/>
    <mergeCell ref="B38:D38"/>
    <mergeCell ref="B39:D39"/>
    <mergeCell ref="B36:D37"/>
  </mergeCells>
  <printOptions/>
  <pageMargins left="0.31496062992125984" right="0.31496062992125984" top="0.7480314960629921" bottom="0.3937007874015748"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Kamaeva_E</dc:creator>
  <cp:keywords/>
  <dc:description/>
  <cp:lastModifiedBy>Buhgalteiya</cp:lastModifiedBy>
  <cp:lastPrinted>2013-11-11T11:45:25Z</cp:lastPrinted>
  <dcterms:created xsi:type="dcterms:W3CDTF">2009-10-23T03:44:58Z</dcterms:created>
  <dcterms:modified xsi:type="dcterms:W3CDTF">2013-11-11T11:45:26Z</dcterms:modified>
  <cp:category/>
  <cp:version/>
  <cp:contentType/>
  <cp:contentStatus/>
</cp:coreProperties>
</file>